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3"/>
  </bookViews>
  <sheets>
    <sheet name="табл. 1" sheetId="1" r:id="rId1"/>
    <sheet name="табл. 2" sheetId="2" r:id="rId2"/>
    <sheet name="табл. 3" sheetId="3" r:id="rId3"/>
    <sheet name="оценка эффективности" sheetId="4" r:id="rId4"/>
  </sheets>
  <definedNames>
    <definedName name="_xlnm.Print_Area" localSheetId="3">'оценка эффективности'!$A$1:$G$15</definedName>
    <definedName name="_xlnm.Print_Area" localSheetId="0">'табл. 1'!$A$1:$S$24</definedName>
    <definedName name="_xlnm.Print_Area" localSheetId="1">'табл. 2'!$A$1:$G$37</definedName>
    <definedName name="_xlnm.Print_Area" localSheetId="2">'табл. 3'!$A$1:$E$29</definedName>
  </definedNames>
  <calcPr fullCalcOnLoad="1"/>
</workbook>
</file>

<file path=xl/sharedStrings.xml><?xml version="1.0" encoding="utf-8"?>
<sst xmlns="http://schemas.openxmlformats.org/spreadsheetml/2006/main" count="149" uniqueCount="78">
  <si>
    <t>Отчет об исполнении мероприятий муниципальной программы</t>
  </si>
  <si>
    <t>за 2014 год</t>
  </si>
  <si>
    <t>Наименование мероприятий</t>
  </si>
  <si>
    <t>Исполнитель</t>
  </si>
  <si>
    <t>план</t>
  </si>
  <si>
    <t>кассовые
расходы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</si>
  <si>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</si>
  <si>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</si>
  <si>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</si>
  <si>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</si>
  <si>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</si>
  <si>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</si>
  <si>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</si>
  <si>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</si>
  <si>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</si>
  <si>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Освоено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</si>
  <si>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</si>
  <si>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</si>
  <si>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</si>
  <si>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</si>
  <si>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</si>
  <si>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</si>
  <si>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</si>
  <si>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</si>
  <si>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</si>
  <si>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</si>
  <si>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</si>
  <si>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</si>
  <si>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</si>
  <si>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СВЕДЕНИЯ о внесенных изменениях в программу</t>
  </si>
  <si>
    <t>Дата  принятия</t>
  </si>
  <si>
    <t>Номер</t>
  </si>
  <si>
    <t>Суть изменений (краткое изложение)</t>
  </si>
  <si>
    <t xml:space="preserve"> Вид нормативного правового  акта 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</si>
  <si>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</si>
  <si>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</si>
  <si>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</si>
  <si>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</si>
  <si>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</si>
  <si>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</si>
  <si>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</si>
  <si>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</si>
  <si>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</si>
  <si>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</si>
  <si>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</si>
  <si>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</si>
  <si>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</si>
  <si>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</si>
  <si>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</si>
  <si>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</si>
  <si>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</si>
  <si>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</si>
  <si>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</si>
  <si>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муниципальная программа"Активизация индивидуального жилищного строительства на территории Онежского муниципального района " на 2009-2014 годы</t>
  </si>
  <si>
    <t xml:space="preserve">Оказание финансовой поддержки гражданам в целях осуществления индивидуального жилищного строительства </t>
  </si>
  <si>
    <t>отдел строительства и архитектуры</t>
  </si>
  <si>
    <t xml:space="preserve">постановление </t>
  </si>
  <si>
    <t>уточнение объема финансирования</t>
  </si>
  <si>
    <t>-</t>
  </si>
  <si>
    <t>годовой объем ввода жилья</t>
  </si>
  <si>
    <t>кв.м</t>
  </si>
  <si>
    <t>не введены жилые дома ул. Седова,7; пр. Ленина,202</t>
  </si>
  <si>
    <t>увеличение площади земельных участков под жилищное строительство, обеспеченных коммунальной и инженерной инфраструктурой</t>
  </si>
  <si>
    <t>га</t>
  </si>
  <si>
    <t>отсутствие финансирования и проектов</t>
  </si>
  <si>
    <t>количество семей, в т.ч. работников бюджетной сферы, улучшивших свои жилищные условия</t>
  </si>
  <si>
    <t>Объем реализации лесоматериалов для деревянного домостроения</t>
  </si>
  <si>
    <t>куб.м</t>
  </si>
  <si>
    <t>Количество семей, получивших компенсационные выплаты по уплаченным кредитам (с нарастающим итогом)</t>
  </si>
  <si>
    <t>объем выданных целевых кредитов гражданам в целях осуществления индивидуального жилищного строительства</t>
  </si>
  <si>
    <t>тыс. руб.</t>
  </si>
  <si>
    <t>объем ввода индивидуальных жилых домов на территории Онежского района</t>
  </si>
  <si>
    <t>площадь земельных участков, предоставленных под индивидуальное жилищное строительство или под ведение личного подсобного хозяйства с правом возведения жилого дома в черте населенного пункта, обеспеченных объектами инженерной инжраструктуры</t>
  </si>
  <si>
    <t>количество разработанных генеральных планов и проектов планировки населенных пунктов</t>
  </si>
  <si>
    <t>шт</t>
  </si>
  <si>
    <t>количество разработанных правил землепользования и застройки поселений</t>
  </si>
  <si>
    <t>муниципальная программа"Активизация индивидуального жилищного строительства на территории Онежского муниципального района " на 2009-2014 год</t>
  </si>
  <si>
    <t>Поскольку информации о внесенных в программу изменениях нет (табл. 3), а данные отчета разнятся с данными, утвержденными программой, то невозможно сделать оценку эффективности программы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</si>
</sst>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11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5" fillId="0" borderId="0" xfId="0" applyFont="1" applyFill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76" fontId="5" fillId="0" borderId="5" xfId="0" applyNumberFormat="1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176" fontId="5" fillId="0" borderId="7" xfId="0" applyNumberFormat="1" applyFont="1" applyFill="1" applyBorder="1" applyAlignment="1">
      <alignment vertical="top" wrapText="1"/>
    </xf>
    <xf numFmtId="1" fontId="5" fillId="0" borderId="7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76" fontId="6" fillId="0" borderId="9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76" fontId="5" fillId="0" borderId="11" xfId="0" applyNumberFormat="1" applyFont="1" applyFill="1" applyBorder="1" applyAlignment="1">
      <alignment vertical="top" wrapText="1"/>
    </xf>
    <xf numFmtId="176" fontId="5" fillId="0" borderId="4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view="pageBreakPreview" zoomScaleSheetLayoutView="100" workbookViewId="0" topLeftCell="A18">
      <selection activeCell="A29" sqref="A29:S29"/>
    </sheetView>
  </sheetViews>
  <sheetFormatPr defaultColWidth="9.00390625" defaultRowHeight="12.75"/>
  <cols>
    <col min="1" max="1" width="26.125" style="15" customWidth="1"/>
    <col min="2" max="2" width="15.625" style="14" customWidth="1"/>
    <col min="3" max="3" width="9.125" style="14" customWidth="1"/>
    <col min="4" max="4" width="10.625" style="14" customWidth="1"/>
    <col min="5" max="5" width="12.25390625" style="14" customWidth="1"/>
    <col min="6" max="6" width="12.625" style="14" customWidth="1"/>
    <col min="7" max="7" width="15.875" style="14" customWidth="1"/>
    <col min="8" max="8" width="9.125" style="14" customWidth="1"/>
    <col min="9" max="9" width="10.00390625" style="14" customWidth="1"/>
    <col min="10" max="10" width="9.125" style="14" customWidth="1"/>
    <col min="11" max="11" width="10.625" style="14" customWidth="1"/>
    <col min="12" max="12" width="9.125" style="14" customWidth="1"/>
    <col min="13" max="13" width="10.625" style="14" customWidth="1"/>
    <col min="14" max="14" width="12.125" style="14" customWidth="1"/>
    <col min="15" max="15" width="12.25390625" style="14" customWidth="1"/>
    <col min="16" max="16" width="9.125" style="14" customWidth="1"/>
    <col min="17" max="17" width="15.25390625" style="15" customWidth="1"/>
    <col min="18" max="19" width="9.125" style="15" customWidth="1"/>
    <col min="20" max="16384" width="9.125" style="14" customWidth="1"/>
  </cols>
  <sheetData>
    <row r="1" spans="1:19" s="19" customFormat="1" ht="18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19" customFormat="1" ht="12.75" hidden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19" customFormat="1" ht="12.75" hidden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9" ht="15.75" hidden="1">
      <c r="A4" s="12"/>
      <c r="B4" s="13"/>
      <c r="C4" s="13"/>
      <c r="D4" s="13"/>
      <c r="E4" s="13"/>
      <c r="F4" s="13"/>
      <c r="G4" s="13"/>
      <c r="H4" s="13"/>
      <c r="I4" s="13"/>
    </row>
    <row r="5" spans="1:19" s="16" customFormat="1" ht="12.75" hidden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6" customFormat="1" ht="12.75" hidden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6" customFormat="1" ht="12.75" hidden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s="16" customFormat="1" ht="33" customHeight="1" hidden="1">
      <c r="A8" s="56"/>
      <c r="B8" s="5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6"/>
      <c r="Q8" s="11"/>
      <c r="R8" s="11"/>
      <c r="S8" s="11"/>
    </row>
    <row r="9" spans="1:19" ht="12.75" hidden="1">
      <c r="A9" s="17"/>
      <c r="B9" s="18"/>
      <c r="C9" s="18"/>
      <c r="D9" s="18"/>
      <c r="E9" s="20"/>
      <c r="F9" s="18"/>
      <c r="G9" s="18"/>
      <c r="H9" s="18"/>
      <c r="I9" s="18"/>
      <c r="J9" s="18"/>
      <c r="K9" s="18"/>
      <c r="L9" s="21"/>
      <c r="M9" s="21"/>
      <c r="N9" s="21"/>
      <c r="O9" s="21"/>
      <c r="P9" s="21"/>
      <c r="Q9" s="17"/>
      <c r="R9" s="17"/>
      <c r="S9" s="17"/>
    </row>
    <row r="10" spans="1:19" ht="12.75" hidden="1">
      <c r="A10" s="17"/>
      <c r="B10" s="18"/>
      <c r="C10" s="18"/>
      <c r="D10" s="18"/>
      <c r="E10" s="20"/>
      <c r="F10" s="18"/>
      <c r="G10" s="18"/>
      <c r="H10" s="18"/>
      <c r="I10" s="18"/>
      <c r="J10" s="18"/>
      <c r="K10" s="18"/>
      <c r="L10" s="18"/>
      <c r="M10" s="18"/>
      <c r="N10" s="21"/>
      <c r="O10" s="21"/>
      <c r="P10" s="18"/>
      <c r="Q10" s="17"/>
      <c r="R10" s="17"/>
      <c r="S10" s="17"/>
    </row>
    <row r="11" spans="1:19" ht="52.5" customHeight="1" hidden="1">
      <c r="A11" s="17"/>
      <c r="B11" s="18"/>
      <c r="C11" s="18"/>
      <c r="D11" s="18"/>
      <c r="E11" s="20"/>
      <c r="F11" s="18"/>
      <c r="G11" s="18"/>
      <c r="H11" s="18"/>
      <c r="I11" s="18"/>
      <c r="J11" s="18"/>
      <c r="K11" s="21"/>
      <c r="L11" s="21"/>
      <c r="M11" s="21"/>
      <c r="N11" s="21"/>
      <c r="O11" s="21"/>
      <c r="P11" s="21"/>
      <c r="Q11" s="17"/>
      <c r="R11" s="17"/>
      <c r="S11" s="17"/>
    </row>
    <row r="12" spans="1:19" s="16" customFormat="1" ht="15.75" hidden="1">
      <c r="A12" s="22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  <c r="R12" s="11"/>
      <c r="S12" s="11"/>
    </row>
    <row r="13" ht="12.75" hidden="1"/>
    <row r="15" spans="1:19" ht="12.75">
      <c r="A15" s="57" t="s">
        <v>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2.75">
      <c r="A16" s="57" t="s">
        <v>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2.75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9" spans="1:19" ht="12.75">
      <c r="A19" s="56" t="s">
        <v>2</v>
      </c>
      <c r="B19" s="56" t="s">
        <v>3</v>
      </c>
      <c r="C19" s="56" t="s">
        <v>14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 t="s">
        <v>18</v>
      </c>
      <c r="R19" s="56"/>
      <c r="S19" s="56"/>
    </row>
    <row r="20" spans="1:19" ht="12.75">
      <c r="A20" s="56"/>
      <c r="B20" s="56"/>
      <c r="C20" s="56" t="s">
        <v>6</v>
      </c>
      <c r="D20" s="56"/>
      <c r="E20" s="56"/>
      <c r="F20" s="56" t="s">
        <v>13</v>
      </c>
      <c r="G20" s="56"/>
      <c r="H20" s="56"/>
      <c r="I20" s="56"/>
      <c r="J20" s="56"/>
      <c r="K20" s="56"/>
      <c r="L20" s="56"/>
      <c r="M20" s="56"/>
      <c r="N20" s="56"/>
      <c r="O20" s="56"/>
      <c r="P20" s="56" t="s">
        <v>15</v>
      </c>
      <c r="Q20" s="56"/>
      <c r="R20" s="56"/>
      <c r="S20" s="56"/>
    </row>
    <row r="21" spans="1:19" ht="12.75">
      <c r="A21" s="56"/>
      <c r="B21" s="56"/>
      <c r="C21" s="56"/>
      <c r="D21" s="56"/>
      <c r="E21" s="56"/>
      <c r="F21" s="56" t="s">
        <v>8</v>
      </c>
      <c r="G21" s="56"/>
      <c r="H21" s="56" t="s">
        <v>9</v>
      </c>
      <c r="I21" s="56"/>
      <c r="J21" s="56" t="s">
        <v>10</v>
      </c>
      <c r="K21" s="56"/>
      <c r="L21" s="56" t="s">
        <v>11</v>
      </c>
      <c r="M21" s="56"/>
      <c r="N21" s="56" t="s">
        <v>12</v>
      </c>
      <c r="O21" s="56"/>
      <c r="P21" s="56"/>
      <c r="Q21" s="56"/>
      <c r="R21" s="56"/>
      <c r="S21" s="56"/>
    </row>
    <row r="22" spans="1:19" ht="38.25">
      <c r="A22" s="56"/>
      <c r="B22" s="56"/>
      <c r="C22" s="11" t="s">
        <v>4</v>
      </c>
      <c r="D22" s="11" t="s">
        <v>5</v>
      </c>
      <c r="E22" s="11" t="s">
        <v>7</v>
      </c>
      <c r="F22" s="11" t="s">
        <v>4</v>
      </c>
      <c r="G22" s="11" t="s">
        <v>5</v>
      </c>
      <c r="H22" s="11" t="s">
        <v>4</v>
      </c>
      <c r="I22" s="11" t="s">
        <v>5</v>
      </c>
      <c r="J22" s="11" t="s">
        <v>4</v>
      </c>
      <c r="K22" s="11" t="s">
        <v>5</v>
      </c>
      <c r="L22" s="11" t="s">
        <v>4</v>
      </c>
      <c r="M22" s="11" t="s">
        <v>5</v>
      </c>
      <c r="N22" s="11" t="s">
        <v>4</v>
      </c>
      <c r="O22" s="11" t="s">
        <v>5</v>
      </c>
      <c r="P22" s="56"/>
      <c r="Q22" s="11" t="s">
        <v>16</v>
      </c>
      <c r="R22" s="11" t="s">
        <v>4</v>
      </c>
      <c r="S22" s="11" t="s">
        <v>17</v>
      </c>
    </row>
    <row r="23" spans="1:19" ht="63.75">
      <c r="A23" s="17" t="s">
        <v>54</v>
      </c>
      <c r="B23" s="18"/>
      <c r="C23" s="18">
        <f>F23+H23+J23+L23+N23</f>
        <v>327.188</v>
      </c>
      <c r="D23" s="18">
        <f>G23+I23+K23+M23+O23</f>
        <v>327.188</v>
      </c>
      <c r="E23" s="20">
        <f>D23*100/C23</f>
        <v>100</v>
      </c>
      <c r="F23" s="18"/>
      <c r="G23" s="18"/>
      <c r="H23" s="18">
        <v>215.944</v>
      </c>
      <c r="I23" s="18">
        <v>215.944</v>
      </c>
      <c r="J23" s="18">
        <v>111.244</v>
      </c>
      <c r="K23" s="21">
        <v>111.244</v>
      </c>
      <c r="L23" s="21"/>
      <c r="M23" s="21"/>
      <c r="N23" s="21"/>
      <c r="O23" s="21"/>
      <c r="P23" s="21">
        <f>D23</f>
        <v>327.188</v>
      </c>
      <c r="Q23" s="17"/>
      <c r="R23" s="17">
        <v>2014</v>
      </c>
      <c r="S23" s="17">
        <v>2014</v>
      </c>
    </row>
    <row r="24" spans="1:19" ht="15.75">
      <c r="A24" s="22" t="s">
        <v>19</v>
      </c>
      <c r="B24" s="1"/>
      <c r="C24" s="1">
        <f>SUM(C23:C23)</f>
        <v>327.188</v>
      </c>
      <c r="D24" s="1">
        <f>SUM(D23:D23)</f>
        <v>327.188</v>
      </c>
      <c r="E24" s="2">
        <f>D24*100/C24</f>
        <v>100</v>
      </c>
      <c r="F24" s="1">
        <f aca="true" t="shared" si="0" ref="F24:P24">SUM(F23:F23)</f>
        <v>0</v>
      </c>
      <c r="G24" s="1">
        <f t="shared" si="0"/>
        <v>0</v>
      </c>
      <c r="H24" s="1">
        <f t="shared" si="0"/>
        <v>215.944</v>
      </c>
      <c r="I24" s="1">
        <f t="shared" si="0"/>
        <v>215.944</v>
      </c>
      <c r="J24" s="1">
        <f t="shared" si="0"/>
        <v>111.244</v>
      </c>
      <c r="K24" s="1">
        <f t="shared" si="0"/>
        <v>111.244</v>
      </c>
      <c r="L24" s="1">
        <f t="shared" si="0"/>
        <v>0</v>
      </c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327.188</v>
      </c>
      <c r="Q24" s="11"/>
      <c r="R24" s="11"/>
      <c r="S24" s="11"/>
    </row>
    <row r="25" spans="5:11" ht="12.75">
      <c r="E25" s="14">
        <f>E23/100</f>
        <v>1</v>
      </c>
      <c r="G25" s="14">
        <f>(D24-K24)/(C24-J24)</f>
        <v>1</v>
      </c>
      <c r="K25" s="14">
        <f>K24/J24</f>
        <v>1</v>
      </c>
    </row>
    <row r="26" spans="1:19" s="7" customFormat="1" ht="37.5" customHeight="1">
      <c r="A26" s="6"/>
      <c r="Q26" s="6"/>
      <c r="R26" s="6"/>
      <c r="S26" s="6"/>
    </row>
    <row r="27" spans="1:19" s="7" customFormat="1" ht="12.75">
      <c r="A27" s="6"/>
      <c r="Q27" s="6"/>
      <c r="R27" s="6"/>
      <c r="S27" s="6"/>
    </row>
    <row r="28" spans="1:19" s="7" customFormat="1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s="7" customFormat="1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s="7" customFormat="1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s="7" customFormat="1" ht="12.75">
      <c r="A31" s="6"/>
      <c r="Q31" s="6"/>
      <c r="R31" s="6"/>
      <c r="S31" s="6"/>
    </row>
    <row r="32" spans="1:19" s="7" customFormat="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s="7" customFormat="1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s="7" customFormat="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s="7" customFormat="1" ht="12.75">
      <c r="A35" s="54"/>
      <c r="B35" s="5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54"/>
      <c r="Q35" s="3"/>
      <c r="R35" s="3"/>
      <c r="S35" s="3"/>
    </row>
    <row r="36" spans="1:19" s="7" customFormat="1" ht="89.25" customHeight="1">
      <c r="A36" s="6"/>
      <c r="E36" s="8"/>
      <c r="K36" s="9"/>
      <c r="L36" s="9"/>
      <c r="M36" s="9"/>
      <c r="N36" s="9"/>
      <c r="O36" s="9"/>
      <c r="P36" s="9"/>
      <c r="Q36" s="6"/>
      <c r="R36" s="6"/>
      <c r="S36" s="6"/>
    </row>
    <row r="37" spans="1:19" s="7" customFormat="1" ht="12.75">
      <c r="A37" s="6"/>
      <c r="E37" s="8"/>
      <c r="K37" s="9"/>
      <c r="Q37" s="6"/>
      <c r="R37" s="6"/>
      <c r="S37" s="6"/>
    </row>
    <row r="38" spans="1:19" s="7" customFormat="1" ht="15.75">
      <c r="A38" s="10"/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</row>
    <row r="39" spans="1:19" s="7" customFormat="1" ht="12.75">
      <c r="A39" s="6"/>
      <c r="E39" s="8"/>
      <c r="Q39" s="6"/>
      <c r="R39" s="6"/>
      <c r="S39" s="6"/>
    </row>
    <row r="40" spans="1:19" s="7" customFormat="1" ht="12.75">
      <c r="A40" s="6"/>
      <c r="Q40" s="6"/>
      <c r="R40" s="6"/>
      <c r="S40" s="6"/>
    </row>
    <row r="41" spans="1:19" s="7" customFormat="1" ht="12.75">
      <c r="A41" s="6"/>
      <c r="Q41" s="6"/>
      <c r="R41" s="6"/>
      <c r="S41" s="6"/>
    </row>
    <row r="42" spans="1:19" s="7" customFormat="1" ht="12.75">
      <c r="A42" s="6"/>
      <c r="Q42" s="6"/>
      <c r="R42" s="6"/>
      <c r="S42" s="6"/>
    </row>
    <row r="43" spans="1:19" s="7" customFormat="1" ht="12.75">
      <c r="A43" s="6"/>
      <c r="Q43" s="6"/>
      <c r="R43" s="6"/>
      <c r="S43" s="6"/>
    </row>
    <row r="44" spans="1:19" s="7" customFormat="1" ht="12.75">
      <c r="A44" s="6"/>
      <c r="Q44" s="6"/>
      <c r="R44" s="6"/>
      <c r="S44" s="6"/>
    </row>
    <row r="45" spans="1:19" s="7" customFormat="1" ht="12.75">
      <c r="A45" s="6"/>
      <c r="Q45" s="6"/>
      <c r="R45" s="6"/>
      <c r="S45" s="6"/>
    </row>
    <row r="46" spans="1:19" s="7" customFormat="1" ht="12.75">
      <c r="A46" s="6"/>
      <c r="Q46" s="6"/>
      <c r="R46" s="6"/>
      <c r="S46" s="6"/>
    </row>
    <row r="47" spans="1:19" s="7" customFormat="1" ht="12.75">
      <c r="A47" s="6"/>
      <c r="Q47" s="6"/>
      <c r="R47" s="6"/>
      <c r="S47" s="6"/>
    </row>
    <row r="48" spans="1:19" s="7" customFormat="1" ht="12.75">
      <c r="A48" s="6"/>
      <c r="Q48" s="6"/>
      <c r="R48" s="6"/>
      <c r="S48" s="6"/>
    </row>
    <row r="49" spans="1:19" s="7" customFormat="1" ht="12.75">
      <c r="A49" s="6"/>
      <c r="Q49" s="6"/>
      <c r="R49" s="6"/>
      <c r="S49" s="6"/>
    </row>
    <row r="50" spans="1:19" s="7" customFormat="1" ht="12.75">
      <c r="A50" s="6"/>
      <c r="Q50" s="6"/>
      <c r="R50" s="6"/>
      <c r="S50" s="6"/>
    </row>
    <row r="51" spans="1:19" s="7" customFormat="1" ht="12.75">
      <c r="A51" s="6"/>
      <c r="Q51" s="6"/>
      <c r="R51" s="6"/>
      <c r="S51" s="6"/>
    </row>
    <row r="52" spans="1:19" s="7" customFormat="1" ht="12.75">
      <c r="A52" s="6"/>
      <c r="Q52" s="6"/>
      <c r="R52" s="6"/>
      <c r="S52" s="6"/>
    </row>
    <row r="53" spans="1:19" s="7" customFormat="1" ht="12.75">
      <c r="A53" s="6"/>
      <c r="Q53" s="6"/>
      <c r="R53" s="6"/>
      <c r="S53" s="6"/>
    </row>
    <row r="54" spans="1:19" s="7" customFormat="1" ht="12.75">
      <c r="A54" s="6"/>
      <c r="Q54" s="6"/>
      <c r="R54" s="6"/>
      <c r="S54" s="6"/>
    </row>
    <row r="55" spans="1:19" s="7" customFormat="1" ht="12.75">
      <c r="A55" s="6"/>
      <c r="Q55" s="6"/>
      <c r="R55" s="6"/>
      <c r="S55" s="6"/>
    </row>
    <row r="56" spans="1:19" s="7" customFormat="1" ht="12.75">
      <c r="A56" s="6"/>
      <c r="Q56" s="6"/>
      <c r="R56" s="6"/>
      <c r="S56" s="6"/>
    </row>
    <row r="57" spans="1:19" s="7" customFormat="1" ht="12.75">
      <c r="A57" s="6"/>
      <c r="Q57" s="6"/>
      <c r="R57" s="6"/>
      <c r="S57" s="6"/>
    </row>
    <row r="58" spans="1:19" s="7" customFormat="1" ht="12.75">
      <c r="A58" s="6"/>
      <c r="Q58" s="6"/>
      <c r="R58" s="6"/>
      <c r="S58" s="6"/>
    </row>
    <row r="59" spans="1:19" s="7" customFormat="1" ht="12.75">
      <c r="A59" s="6"/>
      <c r="Q59" s="6"/>
      <c r="R59" s="6"/>
      <c r="S59" s="6"/>
    </row>
    <row r="60" spans="1:19" s="7" customFormat="1" ht="12.75">
      <c r="A60" s="6"/>
      <c r="Q60" s="6"/>
      <c r="R60" s="6"/>
      <c r="S60" s="6"/>
    </row>
    <row r="61" spans="1:19" s="7" customFormat="1" ht="12.75">
      <c r="A61" s="6"/>
      <c r="Q61" s="6"/>
      <c r="R61" s="6"/>
      <c r="S61" s="6"/>
    </row>
    <row r="62" spans="1:19" s="7" customFormat="1" ht="12.75">
      <c r="A62" s="6"/>
      <c r="Q62" s="6"/>
      <c r="R62" s="6"/>
      <c r="S62" s="6"/>
    </row>
    <row r="63" spans="1:19" s="7" customFormat="1" ht="12.75">
      <c r="A63" s="6"/>
      <c r="Q63" s="6"/>
      <c r="R63" s="6"/>
      <c r="S63" s="6"/>
    </row>
    <row r="64" spans="1:19" s="7" customFormat="1" ht="12.75">
      <c r="A64" s="6"/>
      <c r="Q64" s="6"/>
      <c r="R64" s="6"/>
      <c r="S64" s="6"/>
    </row>
    <row r="65" spans="1:19" s="7" customFormat="1" ht="12.75">
      <c r="A65" s="6"/>
      <c r="Q65" s="6"/>
      <c r="R65" s="6"/>
      <c r="S65" s="6"/>
    </row>
    <row r="66" spans="1:19" s="7" customFormat="1" ht="12.75">
      <c r="A66" s="6"/>
      <c r="Q66" s="6"/>
      <c r="R66" s="6"/>
      <c r="S66" s="6"/>
    </row>
  </sheetData>
  <mergeCells count="45">
    <mergeCell ref="F7:G7"/>
    <mergeCell ref="H7:I7"/>
    <mergeCell ref="J7:K7"/>
    <mergeCell ref="A5:A8"/>
    <mergeCell ref="B5:B8"/>
    <mergeCell ref="C5:P5"/>
    <mergeCell ref="A2:S2"/>
    <mergeCell ref="A1:S1"/>
    <mergeCell ref="A3:S3"/>
    <mergeCell ref="A15:S15"/>
    <mergeCell ref="P6:P8"/>
    <mergeCell ref="L7:M7"/>
    <mergeCell ref="N7:O7"/>
    <mergeCell ref="C6:E7"/>
    <mergeCell ref="F6:O6"/>
    <mergeCell ref="Q5:S7"/>
    <mergeCell ref="A16:S16"/>
    <mergeCell ref="A17:S17"/>
    <mergeCell ref="A19:A22"/>
    <mergeCell ref="B19:B22"/>
    <mergeCell ref="C19:P19"/>
    <mergeCell ref="Q19:S21"/>
    <mergeCell ref="C20:E21"/>
    <mergeCell ref="F20:O20"/>
    <mergeCell ref="P20:P22"/>
    <mergeCell ref="F21:G21"/>
    <mergeCell ref="H21:I21"/>
    <mergeCell ref="J21:K21"/>
    <mergeCell ref="L21:M21"/>
    <mergeCell ref="N21:O21"/>
    <mergeCell ref="A28:S28"/>
    <mergeCell ref="A29:S29"/>
    <mergeCell ref="A30:S30"/>
    <mergeCell ref="A32:A35"/>
    <mergeCell ref="B32:B35"/>
    <mergeCell ref="C32:P32"/>
    <mergeCell ref="C33:E34"/>
    <mergeCell ref="F33:O33"/>
    <mergeCell ref="P33:P35"/>
    <mergeCell ref="F34:G34"/>
    <mergeCell ref="Q32:S34"/>
    <mergeCell ref="H34:I34"/>
    <mergeCell ref="J34:K34"/>
    <mergeCell ref="L34:M34"/>
    <mergeCell ref="N34:O34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workbookViewId="0" topLeftCell="A15">
      <selection activeCell="F25" sqref="F25"/>
    </sheetView>
  </sheetViews>
  <sheetFormatPr defaultColWidth="9.00390625" defaultRowHeight="12.75"/>
  <cols>
    <col min="1" max="1" width="27.75390625" style="14" customWidth="1"/>
    <col min="2" max="2" width="12.375" style="14" customWidth="1"/>
    <col min="3" max="4" width="9.125" style="14" customWidth="1"/>
    <col min="5" max="5" width="11.125" style="14" customWidth="1"/>
    <col min="6" max="6" width="11.75390625" style="14" customWidth="1"/>
    <col min="7" max="7" width="17.25390625" style="14" customWidth="1"/>
    <col min="8" max="16384" width="9.125" style="14" customWidth="1"/>
  </cols>
  <sheetData>
    <row r="1" spans="1:19" ht="12.75">
      <c r="A1" s="15"/>
      <c r="Q1" s="15"/>
      <c r="R1" s="15"/>
      <c r="S1" s="15"/>
    </row>
    <row r="2" spans="1:19" s="16" customFormat="1" ht="12.75" customHeight="1">
      <c r="A2" s="59"/>
      <c r="B2" s="58"/>
      <c r="C2" s="58"/>
      <c r="D2" s="58"/>
      <c r="E2" s="58"/>
      <c r="F2" s="58"/>
      <c r="G2" s="58"/>
      <c r="H2" s="13"/>
      <c r="I2" s="13"/>
      <c r="J2" s="13"/>
      <c r="K2" s="13"/>
      <c r="L2" s="13"/>
      <c r="Q2" s="24"/>
      <c r="R2" s="24"/>
      <c r="S2" s="24"/>
    </row>
    <row r="3" spans="1:19" ht="28.5" customHeight="1" hidden="1">
      <c r="A3" s="59">
        <f>'табл. 1'!A2:S2</f>
        <v>0</v>
      </c>
      <c r="B3" s="33"/>
      <c r="C3" s="33"/>
      <c r="D3" s="33"/>
      <c r="E3" s="33"/>
      <c r="F3" s="33"/>
      <c r="G3" s="33"/>
      <c r="H3" s="13"/>
      <c r="I3" s="13"/>
      <c r="J3" s="13"/>
      <c r="K3" s="13"/>
      <c r="L3" s="13"/>
      <c r="Q3" s="15"/>
      <c r="R3" s="15"/>
      <c r="S3" s="15"/>
    </row>
    <row r="4" spans="1:19" ht="12.75" hidden="1">
      <c r="A4" s="57" t="s">
        <v>1</v>
      </c>
      <c r="B4" s="58"/>
      <c r="C4" s="58"/>
      <c r="D4" s="58"/>
      <c r="E4" s="58"/>
      <c r="F4" s="58"/>
      <c r="G4" s="58"/>
      <c r="H4" s="13"/>
      <c r="I4" s="13"/>
      <c r="J4" s="13"/>
      <c r="K4" s="13"/>
      <c r="L4" s="25"/>
      <c r="Q4" s="15"/>
      <c r="R4" s="15"/>
      <c r="S4" s="15"/>
    </row>
    <row r="5" spans="1:19" ht="12.75" hidden="1">
      <c r="A5" s="24" t="s">
        <v>21</v>
      </c>
      <c r="B5" s="58" t="s">
        <v>55</v>
      </c>
      <c r="C5" s="58"/>
      <c r="D5" s="58"/>
      <c r="E5" s="58"/>
      <c r="F5" s="58"/>
      <c r="G5" s="58"/>
      <c r="H5" s="58"/>
      <c r="I5" s="58"/>
      <c r="J5" s="58"/>
      <c r="K5" s="58"/>
      <c r="Q5" s="15"/>
      <c r="R5" s="15"/>
      <c r="S5" s="15"/>
    </row>
    <row r="6" spans="1:19" ht="12.75" hidden="1">
      <c r="A6" s="15"/>
      <c r="Q6" s="15"/>
      <c r="R6" s="15"/>
      <c r="S6" s="15"/>
    </row>
    <row r="7" spans="1:19" ht="46.5" customHeight="1" hidden="1">
      <c r="A7" s="56" t="s">
        <v>22</v>
      </c>
      <c r="B7" s="56" t="s">
        <v>23</v>
      </c>
      <c r="C7" s="56" t="s">
        <v>24</v>
      </c>
      <c r="D7" s="56"/>
      <c r="E7" s="56" t="s">
        <v>26</v>
      </c>
      <c r="F7" s="56" t="s">
        <v>27</v>
      </c>
      <c r="G7" s="56" t="s">
        <v>28</v>
      </c>
      <c r="Q7" s="15"/>
      <c r="R7" s="15"/>
      <c r="S7" s="15"/>
    </row>
    <row r="8" spans="1:19" ht="49.5" customHeight="1" hidden="1">
      <c r="A8" s="56"/>
      <c r="B8" s="56"/>
      <c r="C8" s="11" t="s">
        <v>4</v>
      </c>
      <c r="D8" s="11" t="s">
        <v>25</v>
      </c>
      <c r="E8" s="56"/>
      <c r="F8" s="56"/>
      <c r="G8" s="56"/>
      <c r="Q8" s="15"/>
      <c r="R8" s="15"/>
      <c r="S8" s="15"/>
    </row>
    <row r="9" spans="1:19" ht="51" hidden="1">
      <c r="A9" s="17" t="s">
        <v>73</v>
      </c>
      <c r="B9" s="17" t="s">
        <v>74</v>
      </c>
      <c r="C9" s="17">
        <v>3</v>
      </c>
      <c r="D9" s="17">
        <v>1</v>
      </c>
      <c r="E9" s="17">
        <f>D9-C9</f>
        <v>-2</v>
      </c>
      <c r="F9" s="26">
        <f>D9*100/C9</f>
        <v>33.333333333333336</v>
      </c>
      <c r="G9" s="17"/>
      <c r="H9" s="14">
        <f>D9/C9</f>
        <v>0.3333333333333333</v>
      </c>
      <c r="I9" s="14">
        <f>1</f>
        <v>1</v>
      </c>
      <c r="Q9" s="15"/>
      <c r="R9" s="15"/>
      <c r="S9" s="15"/>
    </row>
    <row r="10" spans="1:19" ht="38.25" hidden="1">
      <c r="A10" s="17" t="s">
        <v>75</v>
      </c>
      <c r="B10" s="17" t="s">
        <v>74</v>
      </c>
      <c r="C10" s="17">
        <v>2</v>
      </c>
      <c r="D10" s="17">
        <v>0</v>
      </c>
      <c r="E10" s="17">
        <f>D10-C10</f>
        <v>-2</v>
      </c>
      <c r="F10" s="26">
        <f>D10*100/C10</f>
        <v>0</v>
      </c>
      <c r="G10" s="17"/>
      <c r="H10" s="14">
        <f>D10/C10</f>
        <v>0</v>
      </c>
      <c r="I10" s="14">
        <f>1</f>
        <v>1</v>
      </c>
      <c r="Q10" s="15"/>
      <c r="R10" s="15"/>
      <c r="S10" s="15"/>
    </row>
    <row r="11" spans="1:19" ht="12.75" hidden="1">
      <c r="A11" s="15"/>
      <c r="I11" s="14">
        <f>SUM(I9:I10)</f>
        <v>2</v>
      </c>
      <c r="J11" s="14">
        <f>I11/5</f>
        <v>0.4</v>
      </c>
      <c r="Q11" s="15"/>
      <c r="R11" s="15"/>
      <c r="S11" s="15"/>
    </row>
    <row r="12" spans="1:19" ht="12.75" hidden="1">
      <c r="A12" s="15"/>
      <c r="Q12" s="15"/>
      <c r="R12" s="15"/>
      <c r="S12" s="15"/>
    </row>
    <row r="13" spans="1:11" ht="12.75">
      <c r="A13" s="59" t="s">
        <v>20</v>
      </c>
      <c r="B13" s="58"/>
      <c r="C13" s="58"/>
      <c r="D13" s="58"/>
      <c r="E13" s="58"/>
      <c r="F13" s="58"/>
      <c r="G13" s="58"/>
      <c r="H13" s="13"/>
      <c r="I13" s="13"/>
      <c r="J13" s="13"/>
      <c r="K13" s="13"/>
    </row>
    <row r="14" spans="1:11" ht="28.5" customHeight="1">
      <c r="A14" s="59" t="str">
        <f>'табл. 1'!A16:S16</f>
        <v>муниципальная программа"Активизация индивидуального жилищного строительства на территории Онежского муниципального района " на 2009-2014 годы</v>
      </c>
      <c r="B14" s="33"/>
      <c r="C14" s="33"/>
      <c r="D14" s="33"/>
      <c r="E14" s="33"/>
      <c r="F14" s="33"/>
      <c r="G14" s="33"/>
      <c r="H14" s="13"/>
      <c r="I14" s="13"/>
      <c r="J14" s="13"/>
      <c r="K14" s="13"/>
    </row>
    <row r="15" spans="1:11" ht="12.75">
      <c r="A15" s="57" t="s">
        <v>1</v>
      </c>
      <c r="B15" s="58"/>
      <c r="C15" s="58"/>
      <c r="D15" s="58"/>
      <c r="E15" s="58"/>
      <c r="F15" s="58"/>
      <c r="G15" s="58"/>
      <c r="H15" s="13"/>
      <c r="I15" s="13"/>
      <c r="J15" s="13"/>
      <c r="K15" s="13"/>
    </row>
    <row r="16" spans="1:11" ht="12.75">
      <c r="A16" s="24" t="s">
        <v>21</v>
      </c>
      <c r="B16" s="58" t="str">
        <f>B5</f>
        <v>отдел строительства и архитектуры</v>
      </c>
      <c r="C16" s="58"/>
      <c r="D16" s="58"/>
      <c r="E16" s="58"/>
      <c r="F16" s="58"/>
      <c r="G16" s="58"/>
      <c r="H16" s="58"/>
      <c r="I16" s="58"/>
      <c r="J16" s="58"/>
      <c r="K16" s="58"/>
    </row>
    <row r="17" ht="12.75">
      <c r="A17" s="15"/>
    </row>
    <row r="18" spans="1:7" ht="12.75">
      <c r="A18" s="56" t="s">
        <v>22</v>
      </c>
      <c r="B18" s="56" t="s">
        <v>23</v>
      </c>
      <c r="C18" s="56" t="s">
        <v>24</v>
      </c>
      <c r="D18" s="56"/>
      <c r="E18" s="56" t="s">
        <v>26</v>
      </c>
      <c r="F18" s="56" t="s">
        <v>27</v>
      </c>
      <c r="G18" s="56" t="s">
        <v>28</v>
      </c>
    </row>
    <row r="19" spans="1:7" ht="12.75">
      <c r="A19" s="56"/>
      <c r="B19" s="56"/>
      <c r="C19" s="11" t="s">
        <v>4</v>
      </c>
      <c r="D19" s="11" t="s">
        <v>25</v>
      </c>
      <c r="E19" s="56"/>
      <c r="F19" s="56"/>
      <c r="G19" s="56"/>
    </row>
    <row r="20" spans="1:9" ht="51">
      <c r="A20" s="17" t="s">
        <v>65</v>
      </c>
      <c r="B20" s="17"/>
      <c r="C20" s="17">
        <v>40</v>
      </c>
      <c r="D20" s="17">
        <v>44</v>
      </c>
      <c r="E20" s="17">
        <f aca="true" t="shared" si="0" ref="E20:E25">D20-C20</f>
        <v>4</v>
      </c>
      <c r="F20" s="26">
        <f>D20*100/C20</f>
        <v>110</v>
      </c>
      <c r="G20" s="27"/>
      <c r="H20" s="14">
        <f aca="true" t="shared" si="1" ref="H20:H25">D20/C20</f>
        <v>1.1</v>
      </c>
      <c r="I20" s="14">
        <f>IF(H20&lt;=1,H20,1)</f>
        <v>1</v>
      </c>
    </row>
    <row r="21" spans="1:8" ht="38.25">
      <c r="A21" s="17" t="s">
        <v>66</v>
      </c>
      <c r="B21" s="17" t="s">
        <v>67</v>
      </c>
      <c r="C21" s="17">
        <v>0</v>
      </c>
      <c r="D21" s="17">
        <v>0</v>
      </c>
      <c r="E21" s="17">
        <f t="shared" si="0"/>
        <v>0</v>
      </c>
      <c r="F21" s="26">
        <v>0</v>
      </c>
      <c r="G21" s="17"/>
      <c r="H21" s="14" t="e">
        <f t="shared" si="1"/>
        <v>#DIV/0!</v>
      </c>
    </row>
    <row r="22" spans="1:9" ht="63.75">
      <c r="A22" s="17" t="s">
        <v>68</v>
      </c>
      <c r="B22" s="18"/>
      <c r="C22" s="18">
        <v>5</v>
      </c>
      <c r="D22" s="18">
        <v>15</v>
      </c>
      <c r="E22" s="17">
        <f t="shared" si="0"/>
        <v>10</v>
      </c>
      <c r="F22" s="26">
        <f>D22*100/C22</f>
        <v>300</v>
      </c>
      <c r="G22" s="18"/>
      <c r="H22" s="14">
        <f t="shared" si="1"/>
        <v>3</v>
      </c>
      <c r="I22" s="14">
        <f>IF(H22&lt;=1,H22,1)</f>
        <v>1</v>
      </c>
    </row>
    <row r="23" spans="1:8" ht="63.75">
      <c r="A23" s="17" t="s">
        <v>69</v>
      </c>
      <c r="B23" s="18" t="s">
        <v>70</v>
      </c>
      <c r="C23" s="18">
        <v>0</v>
      </c>
      <c r="D23" s="18">
        <v>0</v>
      </c>
      <c r="E23" s="17">
        <f t="shared" si="0"/>
        <v>0</v>
      </c>
      <c r="F23" s="26">
        <v>0</v>
      </c>
      <c r="G23" s="18"/>
      <c r="H23" s="14" t="e">
        <f t="shared" si="1"/>
        <v>#DIV/0!</v>
      </c>
    </row>
    <row r="24" spans="1:9" ht="51">
      <c r="A24" s="17" t="s">
        <v>71</v>
      </c>
      <c r="B24" s="18" t="s">
        <v>60</v>
      </c>
      <c r="C24" s="18">
        <v>2000</v>
      </c>
      <c r="D24" s="18">
        <v>3607</v>
      </c>
      <c r="E24" s="17">
        <f t="shared" si="0"/>
        <v>1607</v>
      </c>
      <c r="F24" s="26">
        <f>D24*100/C24</f>
        <v>180.35</v>
      </c>
      <c r="G24" s="18"/>
      <c r="H24" s="14">
        <f t="shared" si="1"/>
        <v>1.8035</v>
      </c>
      <c r="I24" s="14">
        <f>IF(H24&lt;=1,H24,1)</f>
        <v>1</v>
      </c>
    </row>
    <row r="25" spans="1:9" ht="140.25">
      <c r="A25" s="17" t="s">
        <v>72</v>
      </c>
      <c r="B25" s="18" t="s">
        <v>63</v>
      </c>
      <c r="C25" s="18">
        <v>0</v>
      </c>
      <c r="D25" s="18">
        <v>12.3</v>
      </c>
      <c r="E25" s="18">
        <f t="shared" si="0"/>
        <v>12.3</v>
      </c>
      <c r="F25" s="18"/>
      <c r="G25" s="18"/>
      <c r="H25" s="14" t="e">
        <f t="shared" si="1"/>
        <v>#DIV/0!</v>
      </c>
      <c r="I25" s="14">
        <v>1</v>
      </c>
    </row>
    <row r="26" ht="12.75">
      <c r="I26" s="14">
        <f>AVERAGE(I20:I25)</f>
        <v>1</v>
      </c>
    </row>
    <row r="27" ht="12.75" hidden="1"/>
    <row r="28" spans="1:11" ht="12.75" hidden="1">
      <c r="A28" s="59" t="s">
        <v>20</v>
      </c>
      <c r="B28" s="58"/>
      <c r="C28" s="58"/>
      <c r="D28" s="58"/>
      <c r="E28" s="58"/>
      <c r="F28" s="58"/>
      <c r="G28" s="58"/>
      <c r="H28" s="13"/>
      <c r="I28" s="13"/>
      <c r="J28" s="13"/>
      <c r="K28" s="13"/>
    </row>
    <row r="29" spans="1:11" ht="30" customHeight="1" hidden="1">
      <c r="A29" s="59">
        <f>'табл. 1'!A29:S29</f>
        <v>0</v>
      </c>
      <c r="B29" s="33"/>
      <c r="C29" s="33"/>
      <c r="D29" s="33"/>
      <c r="E29" s="33"/>
      <c r="F29" s="33"/>
      <c r="G29" s="33"/>
      <c r="H29" s="13"/>
      <c r="I29" s="13"/>
      <c r="J29" s="13"/>
      <c r="K29" s="13"/>
    </row>
    <row r="30" spans="1:11" ht="12.75" hidden="1">
      <c r="A30" s="57" t="s">
        <v>1</v>
      </c>
      <c r="B30" s="58"/>
      <c r="C30" s="58"/>
      <c r="D30" s="58"/>
      <c r="E30" s="58"/>
      <c r="F30" s="58"/>
      <c r="G30" s="58"/>
      <c r="H30" s="13"/>
      <c r="I30" s="13"/>
      <c r="J30" s="13"/>
      <c r="K30" s="13"/>
    </row>
    <row r="31" spans="1:11" ht="12.75" hidden="1">
      <c r="A31" s="24" t="s">
        <v>21</v>
      </c>
      <c r="B31" s="58" t="str">
        <f>B16</f>
        <v>отдел строительства и архитектуры</v>
      </c>
      <c r="C31" s="58"/>
      <c r="D31" s="58"/>
      <c r="E31" s="58"/>
      <c r="F31" s="58"/>
      <c r="G31" s="58"/>
      <c r="H31" s="58"/>
      <c r="I31" s="58"/>
      <c r="J31" s="58"/>
      <c r="K31" s="58"/>
    </row>
    <row r="32" ht="12.75" hidden="1">
      <c r="A32" s="15"/>
    </row>
    <row r="33" spans="1:7" ht="12.75" hidden="1">
      <c r="A33" s="56" t="s">
        <v>22</v>
      </c>
      <c r="B33" s="56" t="s">
        <v>23</v>
      </c>
      <c r="C33" s="56" t="s">
        <v>24</v>
      </c>
      <c r="D33" s="56"/>
      <c r="E33" s="56" t="s">
        <v>26</v>
      </c>
      <c r="F33" s="56" t="s">
        <v>27</v>
      </c>
      <c r="G33" s="56" t="s">
        <v>28</v>
      </c>
    </row>
    <row r="34" spans="1:7" ht="12.75" hidden="1">
      <c r="A34" s="56"/>
      <c r="B34" s="56"/>
      <c r="C34" s="11" t="s">
        <v>4</v>
      </c>
      <c r="D34" s="11" t="s">
        <v>25</v>
      </c>
      <c r="E34" s="56"/>
      <c r="F34" s="56"/>
      <c r="G34" s="56"/>
    </row>
    <row r="35" spans="1:9" ht="51" hidden="1">
      <c r="A35" s="17" t="s">
        <v>59</v>
      </c>
      <c r="B35" s="17" t="s">
        <v>60</v>
      </c>
      <c r="C35" s="17">
        <v>10000</v>
      </c>
      <c r="D35" s="17">
        <v>6933</v>
      </c>
      <c r="E35" s="17"/>
      <c r="F35" s="26">
        <f>D35*100/C35</f>
        <v>69.33</v>
      </c>
      <c r="G35" s="17" t="s">
        <v>61</v>
      </c>
      <c r="H35" s="14">
        <f>D35/C35</f>
        <v>0.6933</v>
      </c>
      <c r="I35" s="14">
        <f>1</f>
        <v>1</v>
      </c>
    </row>
    <row r="36" spans="1:9" ht="76.5" hidden="1">
      <c r="A36" s="17" t="s">
        <v>62</v>
      </c>
      <c r="B36" s="18" t="s">
        <v>63</v>
      </c>
      <c r="C36" s="18">
        <v>30.3</v>
      </c>
      <c r="D36" s="18">
        <v>12.3</v>
      </c>
      <c r="E36" s="17">
        <f>D36-C36</f>
        <v>-18</v>
      </c>
      <c r="F36" s="26">
        <f>D36*100/C36</f>
        <v>40.59405940594059</v>
      </c>
      <c r="G36" s="17" t="s">
        <v>64</v>
      </c>
      <c r="H36" s="14">
        <f>D36/C36</f>
        <v>0.40594059405940597</v>
      </c>
      <c r="I36" s="14">
        <f>H36</f>
        <v>0.40594059405940597</v>
      </c>
    </row>
    <row r="37" spans="1:10" ht="12.75" hidden="1">
      <c r="A37" s="15"/>
      <c r="I37" s="14">
        <f>SUM(I35:I36)</f>
        <v>1.4059405940594059</v>
      </c>
      <c r="J37" s="14">
        <f>I37/5</f>
        <v>0.28118811881188116</v>
      </c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mergeCells count="30">
    <mergeCell ref="F7:F8"/>
    <mergeCell ref="G7:G8"/>
    <mergeCell ref="A2:G2"/>
    <mergeCell ref="A3:G3"/>
    <mergeCell ref="A4:G4"/>
    <mergeCell ref="A7:A8"/>
    <mergeCell ref="B7:B8"/>
    <mergeCell ref="C7:D7"/>
    <mergeCell ref="E7:E8"/>
    <mergeCell ref="B5:K5"/>
    <mergeCell ref="A13:G13"/>
    <mergeCell ref="A14:G14"/>
    <mergeCell ref="A15:G15"/>
    <mergeCell ref="B16:K16"/>
    <mergeCell ref="F18:F19"/>
    <mergeCell ref="G18:G19"/>
    <mergeCell ref="A28:G28"/>
    <mergeCell ref="A29:G29"/>
    <mergeCell ref="A18:A19"/>
    <mergeCell ref="B18:B19"/>
    <mergeCell ref="C18:D18"/>
    <mergeCell ref="E18:E19"/>
    <mergeCell ref="A30:G30"/>
    <mergeCell ref="B31:K31"/>
    <mergeCell ref="A33:A34"/>
    <mergeCell ref="B33:B34"/>
    <mergeCell ref="C33:D33"/>
    <mergeCell ref="E33:E34"/>
    <mergeCell ref="F33:F34"/>
    <mergeCell ref="G33:G34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workbookViewId="0" topLeftCell="A1">
      <selection activeCell="C37" sqref="C37"/>
    </sheetView>
  </sheetViews>
  <sheetFormatPr defaultColWidth="9.00390625" defaultRowHeight="12.75"/>
  <cols>
    <col min="1" max="1" width="23.375" style="14" customWidth="1"/>
    <col min="2" max="2" width="12.25390625" style="14" customWidth="1"/>
    <col min="3" max="3" width="9.125" style="14" customWidth="1"/>
    <col min="4" max="4" width="13.00390625" style="14" customWidth="1"/>
    <col min="5" max="5" width="21.875" style="14" customWidth="1"/>
    <col min="6" max="16384" width="9.125" style="14" customWidth="1"/>
  </cols>
  <sheetData>
    <row r="1" spans="1:19" ht="12.75">
      <c r="A1" s="59"/>
      <c r="B1" s="36"/>
      <c r="C1" s="36"/>
      <c r="D1" s="36"/>
      <c r="E1" s="36"/>
      <c r="F1" s="36"/>
      <c r="G1" s="28"/>
      <c r="H1" s="28"/>
      <c r="I1" s="28"/>
      <c r="J1" s="13"/>
      <c r="K1" s="13"/>
      <c r="L1" s="13"/>
      <c r="Q1" s="15"/>
      <c r="R1" s="15"/>
      <c r="S1" s="15"/>
    </row>
    <row r="2" spans="1:19" ht="45" customHeight="1" hidden="1">
      <c r="A2" s="59">
        <f>'табл. 1'!A2:S2</f>
        <v>0</v>
      </c>
      <c r="B2" s="59"/>
      <c r="C2" s="59"/>
      <c r="D2" s="59"/>
      <c r="E2" s="59"/>
      <c r="F2" s="15"/>
      <c r="G2" s="13"/>
      <c r="H2" s="13"/>
      <c r="I2" s="13"/>
      <c r="J2" s="13"/>
      <c r="K2" s="13"/>
      <c r="L2" s="13"/>
      <c r="Q2" s="15"/>
      <c r="R2" s="15"/>
      <c r="S2" s="15"/>
    </row>
    <row r="3" spans="1:19" ht="12.75" hidden="1">
      <c r="A3" s="57" t="s">
        <v>1</v>
      </c>
      <c r="B3" s="58"/>
      <c r="C3" s="58"/>
      <c r="D3" s="58"/>
      <c r="E3" s="58"/>
      <c r="F3" s="58"/>
      <c r="G3" s="13"/>
      <c r="H3" s="13"/>
      <c r="I3" s="13"/>
      <c r="J3" s="13"/>
      <c r="K3" s="13"/>
      <c r="L3" s="13"/>
      <c r="Q3" s="15"/>
      <c r="R3" s="15"/>
      <c r="S3" s="15"/>
    </row>
    <row r="4" spans="1:19" ht="12.75" hidden="1">
      <c r="A4" s="15"/>
      <c r="Q4" s="15"/>
      <c r="R4" s="15"/>
      <c r="S4" s="15"/>
    </row>
    <row r="5" spans="1:19" ht="12.75" hidden="1">
      <c r="A5" s="24" t="s">
        <v>21</v>
      </c>
      <c r="B5" s="13" t="s">
        <v>55</v>
      </c>
      <c r="C5" s="13"/>
      <c r="D5" s="13"/>
      <c r="E5" s="13"/>
      <c r="F5" s="13"/>
      <c r="G5" s="13"/>
      <c r="H5" s="13"/>
      <c r="I5" s="13"/>
      <c r="J5" s="13"/>
      <c r="K5" s="13"/>
      <c r="Q5" s="15"/>
      <c r="R5" s="15"/>
      <c r="S5" s="15"/>
    </row>
    <row r="6" spans="1:19" ht="12.75" hidden="1">
      <c r="A6" s="15"/>
      <c r="Q6" s="15"/>
      <c r="R6" s="15"/>
      <c r="S6" s="15"/>
    </row>
    <row r="7" spans="1:19" s="16" customFormat="1" ht="25.5" hidden="1">
      <c r="A7" s="11" t="s">
        <v>33</v>
      </c>
      <c r="B7" s="1" t="s">
        <v>30</v>
      </c>
      <c r="C7" s="1" t="s">
        <v>31</v>
      </c>
      <c r="D7" s="56" t="s">
        <v>32</v>
      </c>
      <c r="E7" s="56"/>
      <c r="Q7" s="24"/>
      <c r="R7" s="24"/>
      <c r="S7" s="24"/>
    </row>
    <row r="8" spans="1:19" ht="29.25" customHeight="1" hidden="1">
      <c r="A8" s="17" t="s">
        <v>56</v>
      </c>
      <c r="B8" s="29">
        <v>41997</v>
      </c>
      <c r="C8" s="18">
        <v>1397</v>
      </c>
      <c r="D8" s="34" t="s">
        <v>57</v>
      </c>
      <c r="E8" s="35"/>
      <c r="Q8" s="15"/>
      <c r="R8" s="15"/>
      <c r="S8" s="15"/>
    </row>
    <row r="9" spans="1:19" ht="27.75" customHeight="1" hidden="1">
      <c r="A9" s="15"/>
      <c r="B9" s="15"/>
      <c r="C9" s="15"/>
      <c r="D9" s="15"/>
      <c r="E9" s="15"/>
      <c r="Q9" s="15"/>
      <c r="R9" s="15"/>
      <c r="S9" s="15"/>
    </row>
    <row r="10" spans="1:6" ht="12.75">
      <c r="A10" s="59" t="s">
        <v>29</v>
      </c>
      <c r="B10" s="36"/>
      <c r="C10" s="36"/>
      <c r="D10" s="36"/>
      <c r="E10" s="36"/>
      <c r="F10" s="36"/>
    </row>
    <row r="11" spans="1:6" ht="41.25" customHeight="1">
      <c r="A11" s="59" t="str">
        <f>'табл. 1'!A16:S16</f>
        <v>муниципальная программа"Активизация индивидуального жилищного строительства на территории Онежского муниципального района " на 2009-2014 годы</v>
      </c>
      <c r="B11" s="59"/>
      <c r="C11" s="59"/>
      <c r="D11" s="59"/>
      <c r="E11" s="59"/>
      <c r="F11" s="23"/>
    </row>
    <row r="12" spans="1:6" ht="12.75">
      <c r="A12" s="57" t="s">
        <v>1</v>
      </c>
      <c r="B12" s="58"/>
      <c r="C12" s="58"/>
      <c r="D12" s="58"/>
      <c r="E12" s="58"/>
      <c r="F12" s="58"/>
    </row>
    <row r="13" ht="12.75">
      <c r="A13" s="15"/>
    </row>
    <row r="14" spans="1:6" ht="12.75">
      <c r="A14" s="24" t="s">
        <v>21</v>
      </c>
      <c r="B14" s="13" t="str">
        <f>B5</f>
        <v>отдел строительства и архитектуры</v>
      </c>
      <c r="C14" s="13"/>
      <c r="D14" s="13"/>
      <c r="E14" s="13"/>
      <c r="F14" s="13"/>
    </row>
    <row r="15" ht="12.75">
      <c r="A15" s="15"/>
    </row>
    <row r="16" spans="1:6" ht="25.5">
      <c r="A16" s="11" t="s">
        <v>33</v>
      </c>
      <c r="B16" s="1" t="s">
        <v>30</v>
      </c>
      <c r="C16" s="1" t="s">
        <v>31</v>
      </c>
      <c r="D16" s="56" t="s">
        <v>32</v>
      </c>
      <c r="E16" s="56"/>
      <c r="F16" s="16"/>
    </row>
    <row r="17" spans="1:5" ht="24.75" customHeight="1">
      <c r="A17" s="30" t="s">
        <v>58</v>
      </c>
      <c r="B17" s="31" t="s">
        <v>58</v>
      </c>
      <c r="C17" s="32" t="s">
        <v>58</v>
      </c>
      <c r="D17" s="37" t="s">
        <v>58</v>
      </c>
      <c r="E17" s="60"/>
    </row>
    <row r="18" spans="1:6" ht="9.75" customHeight="1" hidden="1">
      <c r="A18" s="59"/>
      <c r="B18" s="36"/>
      <c r="C18" s="36"/>
      <c r="D18" s="36"/>
      <c r="E18" s="36"/>
      <c r="F18" s="36"/>
    </row>
    <row r="19" spans="1:6" ht="12.75" hidden="1">
      <c r="A19" s="59" t="s">
        <v>29</v>
      </c>
      <c r="B19" s="36"/>
      <c r="C19" s="36"/>
      <c r="D19" s="36"/>
      <c r="E19" s="36"/>
      <c r="F19" s="36"/>
    </row>
    <row r="20" spans="1:6" ht="42" customHeight="1" hidden="1">
      <c r="A20" s="59">
        <f>'табл. 1'!A29:S29</f>
        <v>0</v>
      </c>
      <c r="B20" s="59"/>
      <c r="C20" s="59"/>
      <c r="D20" s="59"/>
      <c r="E20" s="59"/>
      <c r="F20" s="23"/>
    </row>
    <row r="21" spans="1:6" ht="12.75" hidden="1">
      <c r="A21" s="57" t="s">
        <v>1</v>
      </c>
      <c r="B21" s="58"/>
      <c r="C21" s="58"/>
      <c r="D21" s="58"/>
      <c r="E21" s="58"/>
      <c r="F21" s="58"/>
    </row>
    <row r="22" ht="12.75" hidden="1">
      <c r="A22" s="15"/>
    </row>
    <row r="23" spans="1:6" ht="12.75" hidden="1">
      <c r="A23" s="24" t="s">
        <v>21</v>
      </c>
      <c r="B23" s="13" t="str">
        <f>B14</f>
        <v>отдел строительства и архитектуры</v>
      </c>
      <c r="C23" s="13"/>
      <c r="D23" s="13"/>
      <c r="E23" s="13"/>
      <c r="F23" s="13"/>
    </row>
    <row r="24" ht="12.75" hidden="1">
      <c r="A24" s="15"/>
    </row>
    <row r="25" spans="1:6" ht="25.5" hidden="1">
      <c r="A25" s="11" t="s">
        <v>33</v>
      </c>
      <c r="B25" s="1" t="s">
        <v>30</v>
      </c>
      <c r="C25" s="1" t="s">
        <v>31</v>
      </c>
      <c r="D25" s="56" t="s">
        <v>32</v>
      </c>
      <c r="E25" s="56"/>
      <c r="F25" s="16"/>
    </row>
    <row r="26" spans="1:6" ht="12.75" hidden="1">
      <c r="A26" s="17" t="s">
        <v>56</v>
      </c>
      <c r="B26" s="29">
        <v>41836</v>
      </c>
      <c r="C26" s="18">
        <v>674</v>
      </c>
      <c r="D26" s="34" t="s">
        <v>57</v>
      </c>
      <c r="E26" s="35"/>
      <c r="F26" s="16"/>
    </row>
    <row r="27" spans="1:6" ht="12.75" hidden="1">
      <c r="A27" s="17" t="s">
        <v>56</v>
      </c>
      <c r="B27" s="29">
        <v>41878</v>
      </c>
      <c r="C27" s="18">
        <v>830</v>
      </c>
      <c r="D27" s="34" t="s">
        <v>57</v>
      </c>
      <c r="E27" s="35"/>
      <c r="F27" s="16"/>
    </row>
    <row r="28" spans="1:6" ht="12.75" hidden="1">
      <c r="A28" s="17" t="s">
        <v>56</v>
      </c>
      <c r="B28" s="29">
        <v>41920</v>
      </c>
      <c r="C28" s="18">
        <v>996</v>
      </c>
      <c r="D28" s="34" t="s">
        <v>57</v>
      </c>
      <c r="E28" s="35"/>
      <c r="F28" s="16"/>
    </row>
    <row r="29" spans="1:6" ht="12.75" hidden="1">
      <c r="A29" s="17" t="s">
        <v>56</v>
      </c>
      <c r="B29" s="29">
        <v>41998</v>
      </c>
      <c r="C29" s="18">
        <v>1399</v>
      </c>
      <c r="D29" s="34" t="s">
        <v>57</v>
      </c>
      <c r="E29" s="35"/>
      <c r="F29" s="16"/>
    </row>
  </sheetData>
  <mergeCells count="19">
    <mergeCell ref="D7:E7"/>
    <mergeCell ref="D8:E8"/>
    <mergeCell ref="A1:F1"/>
    <mergeCell ref="A3:F3"/>
    <mergeCell ref="A2:E2"/>
    <mergeCell ref="A20:E20"/>
    <mergeCell ref="A10:F10"/>
    <mergeCell ref="A12:F12"/>
    <mergeCell ref="D16:E16"/>
    <mergeCell ref="A11:E11"/>
    <mergeCell ref="D17:E17"/>
    <mergeCell ref="A19:F19"/>
    <mergeCell ref="A18:F18"/>
    <mergeCell ref="D29:E29"/>
    <mergeCell ref="D28:E28"/>
    <mergeCell ref="A21:F21"/>
    <mergeCell ref="D25:E25"/>
    <mergeCell ref="D26:E26"/>
    <mergeCell ref="D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11">
      <selection activeCell="F15" sqref="F15"/>
    </sheetView>
  </sheetViews>
  <sheetFormatPr defaultColWidth="9.00390625" defaultRowHeight="12.75"/>
  <cols>
    <col min="1" max="1" width="26.75390625" style="19" customWidth="1"/>
    <col min="2" max="2" width="20.875" style="19" customWidth="1"/>
    <col min="3" max="3" width="11.25390625" style="19" customWidth="1"/>
    <col min="4" max="4" width="9.125" style="19" customWidth="1"/>
    <col min="5" max="5" width="10.375" style="19" customWidth="1"/>
    <col min="6" max="6" width="9.125" style="19" customWidth="1"/>
    <col min="7" max="7" width="18.75390625" style="19" customWidth="1"/>
    <col min="8" max="16384" width="9.125" style="19" customWidth="1"/>
  </cols>
  <sheetData>
    <row r="1" spans="1:10" ht="12.75">
      <c r="A1" s="61" t="s">
        <v>34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1.25" customHeight="1">
      <c r="A2" s="61" t="s">
        <v>76</v>
      </c>
      <c r="B2" s="61"/>
      <c r="C2" s="61"/>
      <c r="D2" s="61"/>
      <c r="E2" s="61"/>
      <c r="F2" s="61"/>
      <c r="G2" s="61"/>
      <c r="H2" s="38"/>
      <c r="I2" s="38"/>
      <c r="J2" s="38"/>
    </row>
    <row r="3" spans="1:10" ht="12.75">
      <c r="A3" s="57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5" ht="13.5" thickBot="1"/>
    <row r="6" spans="1:7" ht="18.75" customHeight="1">
      <c r="A6" s="63" t="s">
        <v>35</v>
      </c>
      <c r="B6" s="63" t="s">
        <v>36</v>
      </c>
      <c r="C6" s="63" t="s">
        <v>48</v>
      </c>
      <c r="D6" s="63" t="s">
        <v>37</v>
      </c>
      <c r="E6" s="63" t="s">
        <v>49</v>
      </c>
      <c r="F6" s="63" t="s">
        <v>50</v>
      </c>
      <c r="G6" s="63" t="s">
        <v>38</v>
      </c>
    </row>
    <row r="7" spans="1:7" ht="25.5" customHeight="1" thickBot="1">
      <c r="A7" s="64"/>
      <c r="B7" s="64"/>
      <c r="C7" s="67"/>
      <c r="D7" s="64"/>
      <c r="E7" s="67"/>
      <c r="F7" s="67"/>
      <c r="G7" s="64"/>
    </row>
    <row r="8" spans="1:7" ht="13.5" thickBot="1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</row>
    <row r="9" spans="1:7" ht="168.75" customHeight="1" thickBot="1">
      <c r="A9" s="39" t="s">
        <v>39</v>
      </c>
      <c r="B9" s="40" t="s">
        <v>51</v>
      </c>
      <c r="C9" s="41">
        <f>1/1</f>
        <v>1</v>
      </c>
      <c r="D9" s="40" t="s">
        <v>40</v>
      </c>
      <c r="E9" s="40">
        <v>25</v>
      </c>
      <c r="F9" s="42">
        <f>C9*E9</f>
        <v>25</v>
      </c>
      <c r="G9" s="40" t="s">
        <v>77</v>
      </c>
    </row>
    <row r="10" spans="1:7" ht="90" thickBot="1">
      <c r="A10" s="39" t="s">
        <v>41</v>
      </c>
      <c r="B10" s="40" t="s">
        <v>42</v>
      </c>
      <c r="C10" s="41">
        <v>0.5</v>
      </c>
      <c r="D10" s="40" t="s">
        <v>40</v>
      </c>
      <c r="E10" s="40">
        <v>30</v>
      </c>
      <c r="F10" s="42">
        <f>C10*E10</f>
        <v>15</v>
      </c>
      <c r="G10" s="43"/>
    </row>
    <row r="11" spans="1:7" ht="165" customHeight="1">
      <c r="A11" s="63" t="s">
        <v>43</v>
      </c>
      <c r="B11" s="63" t="s">
        <v>44</v>
      </c>
      <c r="C11" s="65">
        <v>1</v>
      </c>
      <c r="D11" s="63" t="s">
        <v>40</v>
      </c>
      <c r="E11" s="63">
        <v>15</v>
      </c>
      <c r="F11" s="68">
        <f>C11*E11</f>
        <v>15</v>
      </c>
      <c r="G11" s="63"/>
    </row>
    <row r="12" spans="1:7" ht="13.5" thickBot="1">
      <c r="A12" s="64"/>
      <c r="B12" s="67"/>
      <c r="C12" s="66"/>
      <c r="D12" s="64"/>
      <c r="E12" s="64"/>
      <c r="F12" s="69"/>
      <c r="G12" s="64"/>
    </row>
    <row r="13" spans="1:7" ht="115.5" thickBot="1">
      <c r="A13" s="39" t="s">
        <v>52</v>
      </c>
      <c r="B13" s="40" t="s">
        <v>45</v>
      </c>
      <c r="C13" s="41">
        <v>1</v>
      </c>
      <c r="D13" s="40" t="s">
        <v>40</v>
      </c>
      <c r="E13" s="40">
        <v>15</v>
      </c>
      <c r="F13" s="42">
        <f>C13*E13</f>
        <v>15</v>
      </c>
      <c r="G13" s="40"/>
    </row>
    <row r="14" spans="1:7" ht="166.5" thickBot="1">
      <c r="A14" s="44" t="s">
        <v>46</v>
      </c>
      <c r="B14" s="45" t="s">
        <v>47</v>
      </c>
      <c r="C14" s="46">
        <v>1</v>
      </c>
      <c r="D14" s="45" t="s">
        <v>40</v>
      </c>
      <c r="E14" s="45">
        <v>15</v>
      </c>
      <c r="F14" s="47">
        <f>C14*E14</f>
        <v>15</v>
      </c>
      <c r="G14" s="45"/>
    </row>
    <row r="15" spans="1:7" s="53" customFormat="1" ht="13.5" thickBot="1">
      <c r="A15" s="48" t="s">
        <v>19</v>
      </c>
      <c r="B15" s="49"/>
      <c r="C15" s="50"/>
      <c r="D15" s="49"/>
      <c r="E15" s="49"/>
      <c r="F15" s="51">
        <f>F9+F10+F11+F13+F14</f>
        <v>85</v>
      </c>
      <c r="G15" s="52"/>
    </row>
  </sheetData>
  <mergeCells count="17">
    <mergeCell ref="F11:F12"/>
    <mergeCell ref="G11:G12"/>
    <mergeCell ref="C6:C7"/>
    <mergeCell ref="E6:E7"/>
    <mergeCell ref="F6:F7"/>
    <mergeCell ref="A11:A12"/>
    <mergeCell ref="C11:C12"/>
    <mergeCell ref="D11:D12"/>
    <mergeCell ref="E11:E12"/>
    <mergeCell ref="B11:B12"/>
    <mergeCell ref="A1:J1"/>
    <mergeCell ref="A3:J3"/>
    <mergeCell ref="A6:A7"/>
    <mergeCell ref="B6:B7"/>
    <mergeCell ref="D6:D7"/>
    <mergeCell ref="G6:G7"/>
    <mergeCell ref="A2:G2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2015-03-27T13:21:49Z</cp:lastPrinted>
  <dcterms:created xsi:type="dcterms:W3CDTF">2015-03-25T14:19:28Z</dcterms:created>
  <dcterms:modified xsi:type="dcterms:W3CDTF">2015-10-26T14:32:39Z</dcterms:modified>
  <cp:category/>
  <cp:version/>
  <cp:contentType/>
  <cp:contentStatus/>
</cp:coreProperties>
</file>