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1'!$A$1:$S$24</definedName>
    <definedName name="_xlnm.Print_Area" localSheetId="1">'табл. 2'!$A$1:$G$15</definedName>
    <definedName name="_xlnm.Print_Area" localSheetId="2">'табл. 3'!$A$1:$E$9</definedName>
  </definedNames>
  <calcPr fullCalcOnLoad="1"/>
</workbook>
</file>

<file path=xl/sharedStrings.xml><?xml version="1.0" encoding="utf-8"?>
<sst xmlns="http://schemas.openxmlformats.org/spreadsheetml/2006/main" count="130" uniqueCount="87">
  <si>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</si>
  <si>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</si>
  <si>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</si>
  <si>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</si>
  <si>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</si>
  <si>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</si>
  <si>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</si>
  <si>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</si>
  <si>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</si>
  <si>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</si>
  <si>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</si>
  <si>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</si>
  <si>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</si>
  <si>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</si>
  <si>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</si>
  <si>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</si>
  <si>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</si>
  <si>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</si>
  <si>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</si>
  <si>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</si>
  <si>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</si>
  <si>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</si>
  <si>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</si>
  <si>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</si>
  <si>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</si>
  <si>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</si>
  <si>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</si>
  <si>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</si>
  <si>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</si>
  <si>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</si>
  <si>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</si>
  <si>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</si>
  <si>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</si>
  <si>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</si>
  <si>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</si>
  <si>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</si>
  <si>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</si>
  <si>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</si>
  <si>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</si>
  <si>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</si>
  <si>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</si>
  <si>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</si>
  <si>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</si>
  <si>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</si>
  <si>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</si>
  <si>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</si>
  <si>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</si>
  <si>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</si>
  <si>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</si>
  <si>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</si>
  <si>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</si>
  <si>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</si>
  <si>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</si>
  <si>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Развитие и обслуживание подключения к системе исполнения регламентов Архангельской области</t>
  </si>
  <si>
    <t>Замена внутренней аналоговой АТС на современную IP-АТС</t>
  </si>
  <si>
    <t>Обеспечение доступа работников органов местного самоуправления к сети Интернет, оплата услуг удостоверяющих центров</t>
  </si>
  <si>
    <t>Техническая поддержка и развитие функциональных возможностей официального сайта администрации в сети Интернет</t>
  </si>
  <si>
    <t>Администрация</t>
  </si>
  <si>
    <t>Приобретение и обновление справочно-информационных баз данных и поддержка их работоспособности</t>
  </si>
  <si>
    <t>Приобретение лицензионного программного обеспечения</t>
  </si>
  <si>
    <t>Повышение устойчивости функционирования информационной инфраструктуры в условиях чрезвычайных ситуаций</t>
  </si>
  <si>
    <t>Приобретение средств вычислительной техники, печатного оборудования, аппаратных средств защиты, звукоусиливающего оборудования</t>
  </si>
  <si>
    <t>Развитие локальной вычислительной сети</t>
  </si>
  <si>
    <t>Приобретение и заправка расходных материалов печатного оборудования</t>
  </si>
  <si>
    <t>Приобретение запасных частей и принадлежностей к вычислительной технике</t>
  </si>
  <si>
    <t>Обслуживание, сопровождение программных продуктов</t>
  </si>
  <si>
    <t>Выполнение мероприятий по приведение систем в соответствие с требованиями Федерального закона от 27.07.2006 № 152-ФЗ «О персональных данных»</t>
  </si>
  <si>
    <t>Развитие системы электронного документооборота, переход на электронную регистрацию во всех подразделениях</t>
  </si>
  <si>
    <t>Повышение квалификации муниципальных служащих в области ИКТ</t>
  </si>
  <si>
    <t>Доля персональных компьютеров работников органов местного самоуправления, на которых организован доступ в сеть Интернет через сервер доступа администрации города,</t>
  </si>
  <si>
    <t>Посещаемость Официального сайта</t>
  </si>
  <si>
    <t>чел./мес.</t>
  </si>
  <si>
    <t>Модернизация автоматизированных рабочих мест.</t>
  </si>
  <si>
    <t>Доля персональных компьютеров, на которых используется лицензионное программное обеспечение,</t>
  </si>
  <si>
    <t>Кол-во защищенных антивирусом компьютеров,</t>
  </si>
  <si>
    <t>Сохранность данных в случае чрезвычайных ситуаций,</t>
  </si>
  <si>
    <t>Максимальное время простоя серверов в результате выхода из строя аппаратных средств,</t>
  </si>
  <si>
    <t>шт.</t>
  </si>
  <si>
    <t>час.</t>
  </si>
  <si>
    <t>Изменение дизайна сайта, постоянное наполнение сайта актуальными новостями, повыщение интернет-активности аселения</t>
  </si>
  <si>
    <t>Серьезных сбоев не было</t>
  </si>
  <si>
    <t>Информационный отдел администрация муниципального образования «Онежский муниципальный район»</t>
  </si>
  <si>
    <t>Развитие информационного общества МО «Онежский муниципальный район» на 2014 год</t>
  </si>
  <si>
    <t>1. Постановление администрации муниципального образования «Онежский муниципальный район»</t>
  </si>
  <si>
    <t>2. Постановление администрации муниципального образования «Онежский муниципальный район»</t>
  </si>
  <si>
    <t>Внесение изменений в связи с доведением объемов финансирования</t>
  </si>
  <si>
    <t>Перераспределение средств между мероприятиями программы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</si>
</sst>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8" fontId="2" fillId="0" borderId="1" xfId="0" applyNumberFormat="1" applyFont="1" applyBorder="1" applyAlignment="1">
      <alignment vertical="top" wrapText="1"/>
    </xf>
    <xf numFmtId="168" fontId="2" fillId="0" borderId="3" xfId="0" applyNumberFormat="1" applyFont="1" applyBorder="1" applyAlignment="1">
      <alignment vertical="top" wrapText="1"/>
    </xf>
    <xf numFmtId="168" fontId="3" fillId="0" borderId="6" xfId="0" applyNumberFormat="1" applyFont="1" applyBorder="1" applyAlignment="1">
      <alignment/>
    </xf>
    <xf numFmtId="1" fontId="2" fillId="0" borderId="1" xfId="0" applyNumberFormat="1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8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8" fontId="2" fillId="0" borderId="8" xfId="0" applyNumberFormat="1" applyFont="1" applyBorder="1" applyAlignment="1">
      <alignment vertical="top" wrapText="1"/>
    </xf>
    <xf numFmtId="168" fontId="2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" fontId="2" fillId="0" borderId="9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4" fontId="2" fillId="0" borderId="2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75" zoomScaleSheetLayoutView="75" workbookViewId="0" topLeftCell="A1">
      <selection activeCell="B5" sqref="B5:B8"/>
    </sheetView>
  </sheetViews>
  <sheetFormatPr defaultColWidth="9.00390625" defaultRowHeight="12.75"/>
  <cols>
    <col min="1" max="1" width="31.125" style="29" customWidth="1"/>
    <col min="2" max="2" width="15.625" style="28" customWidth="1"/>
    <col min="3" max="3" width="9.125" style="28" customWidth="1"/>
    <col min="4" max="4" width="10.625" style="28" customWidth="1"/>
    <col min="5" max="5" width="12.25390625" style="28" customWidth="1"/>
    <col min="6" max="6" width="12.625" style="28" customWidth="1"/>
    <col min="7" max="7" width="15.875" style="28" customWidth="1"/>
    <col min="8" max="8" width="9.125" style="28" customWidth="1"/>
    <col min="9" max="9" width="10.00390625" style="28" customWidth="1"/>
    <col min="10" max="10" width="9.125" style="28" customWidth="1"/>
    <col min="11" max="11" width="10.625" style="28" customWidth="1"/>
    <col min="12" max="12" width="9.125" style="28" customWidth="1"/>
    <col min="13" max="13" width="10.625" style="28" customWidth="1"/>
    <col min="14" max="14" width="12.125" style="28" customWidth="1"/>
    <col min="15" max="15" width="12.25390625" style="28" customWidth="1"/>
    <col min="16" max="16" width="9.125" style="28" customWidth="1"/>
    <col min="17" max="17" width="15.25390625" style="29" customWidth="1"/>
    <col min="18" max="19" width="9.125" style="29" customWidth="1"/>
    <col min="20" max="16384" width="9.125" style="28" customWidth="1"/>
  </cols>
  <sheetData>
    <row r="1" spans="1:10" ht="12.75">
      <c r="A1" s="38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9" ht="12.75">
      <c r="A2" s="38" t="s">
        <v>82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38" t="s">
        <v>1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39"/>
      <c r="B4" s="30"/>
      <c r="C4" s="30"/>
      <c r="D4" s="30"/>
      <c r="E4" s="30"/>
      <c r="F4" s="30"/>
      <c r="G4" s="30"/>
      <c r="H4" s="30"/>
      <c r="I4" s="30"/>
    </row>
    <row r="5" spans="1:19" ht="12.75">
      <c r="A5" s="40" t="s">
        <v>2</v>
      </c>
      <c r="B5" s="40" t="s">
        <v>3</v>
      </c>
      <c r="C5" s="40" t="s">
        <v>14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 t="s">
        <v>18</v>
      </c>
      <c r="R5" s="40"/>
      <c r="S5" s="40"/>
    </row>
    <row r="6" spans="1:19" ht="12.75">
      <c r="A6" s="40"/>
      <c r="B6" s="40"/>
      <c r="C6" s="40" t="s">
        <v>6</v>
      </c>
      <c r="D6" s="40"/>
      <c r="E6" s="40"/>
      <c r="F6" s="40" t="s">
        <v>13</v>
      </c>
      <c r="G6" s="40"/>
      <c r="H6" s="40"/>
      <c r="I6" s="40"/>
      <c r="J6" s="40"/>
      <c r="K6" s="40"/>
      <c r="L6" s="40"/>
      <c r="M6" s="40"/>
      <c r="N6" s="40"/>
      <c r="O6" s="40"/>
      <c r="P6" s="40" t="s">
        <v>15</v>
      </c>
      <c r="Q6" s="40"/>
      <c r="R6" s="40"/>
      <c r="S6" s="40"/>
    </row>
    <row r="7" spans="1:19" ht="12.75">
      <c r="A7" s="40"/>
      <c r="B7" s="40"/>
      <c r="C7" s="40"/>
      <c r="D7" s="40"/>
      <c r="E7" s="40"/>
      <c r="F7" s="40" t="s">
        <v>8</v>
      </c>
      <c r="G7" s="40"/>
      <c r="H7" s="40" t="s">
        <v>9</v>
      </c>
      <c r="I7" s="40"/>
      <c r="J7" s="40" t="s">
        <v>10</v>
      </c>
      <c r="K7" s="40"/>
      <c r="L7" s="40" t="s">
        <v>11</v>
      </c>
      <c r="M7" s="40"/>
      <c r="N7" s="40" t="s">
        <v>12</v>
      </c>
      <c r="O7" s="40"/>
      <c r="P7" s="40"/>
      <c r="Q7" s="40"/>
      <c r="R7" s="40"/>
      <c r="S7" s="40"/>
    </row>
    <row r="8" spans="1:19" ht="33" customHeight="1" thickBot="1">
      <c r="A8" s="40"/>
      <c r="B8" s="40"/>
      <c r="C8" s="36" t="s">
        <v>4</v>
      </c>
      <c r="D8" s="36" t="s">
        <v>5</v>
      </c>
      <c r="E8" s="36" t="s">
        <v>7</v>
      </c>
      <c r="F8" s="36" t="s">
        <v>4</v>
      </c>
      <c r="G8" s="36" t="s">
        <v>5</v>
      </c>
      <c r="H8" s="36" t="s">
        <v>4</v>
      </c>
      <c r="I8" s="36" t="s">
        <v>5</v>
      </c>
      <c r="J8" s="36" t="s">
        <v>4</v>
      </c>
      <c r="K8" s="36" t="s">
        <v>5</v>
      </c>
      <c r="L8" s="36" t="s">
        <v>4</v>
      </c>
      <c r="M8" s="36" t="s">
        <v>5</v>
      </c>
      <c r="N8" s="36" t="s">
        <v>4</v>
      </c>
      <c r="O8" s="36" t="s">
        <v>5</v>
      </c>
      <c r="P8" s="40"/>
      <c r="Q8" s="36" t="s">
        <v>16</v>
      </c>
      <c r="R8" s="36" t="s">
        <v>4</v>
      </c>
      <c r="S8" s="36" t="s">
        <v>17</v>
      </c>
    </row>
    <row r="9" spans="1:19" ht="57" customHeight="1" thickBot="1">
      <c r="A9" s="41" t="s">
        <v>53</v>
      </c>
      <c r="B9" s="43" t="s">
        <v>57</v>
      </c>
      <c r="C9" s="34">
        <f>F9+H9+J9+L9+N9</f>
        <v>8.796</v>
      </c>
      <c r="D9" s="34">
        <f>G9+I9+K9+M9+O9</f>
        <v>8.796</v>
      </c>
      <c r="E9" s="35">
        <f>D9*100/C9</f>
        <v>100</v>
      </c>
      <c r="F9" s="36"/>
      <c r="G9" s="36"/>
      <c r="H9" s="36"/>
      <c r="I9" s="36"/>
      <c r="J9" s="36">
        <v>8.796</v>
      </c>
      <c r="K9" s="36">
        <v>8.796</v>
      </c>
      <c r="L9" s="36"/>
      <c r="M9" s="36"/>
      <c r="N9" s="36"/>
      <c r="O9" s="36"/>
      <c r="P9" s="36">
        <f>K9</f>
        <v>8.796</v>
      </c>
      <c r="Q9" s="36">
        <v>2014</v>
      </c>
      <c r="R9" s="36">
        <v>2014</v>
      </c>
      <c r="S9" s="36">
        <v>2014</v>
      </c>
    </row>
    <row r="10" spans="1:19" ht="33" customHeight="1" thickBot="1">
      <c r="A10" s="41" t="s">
        <v>54</v>
      </c>
      <c r="B10" s="43" t="s">
        <v>57</v>
      </c>
      <c r="C10" s="34">
        <f aca="true" t="shared" si="0" ref="C10:C17">F10+H10+J10+L10+N10</f>
        <v>0</v>
      </c>
      <c r="D10" s="34">
        <f aca="true" t="shared" si="1" ref="D10:D17">G10+I10+K10+M10+O10</f>
        <v>0</v>
      </c>
      <c r="E10" s="35" t="e">
        <f aca="true" t="shared" si="2" ref="E10:E17">D10*100/C10</f>
        <v>#DIV/0!</v>
      </c>
      <c r="F10" s="36"/>
      <c r="G10" s="36"/>
      <c r="H10" s="36"/>
      <c r="I10" s="36"/>
      <c r="J10" s="36">
        <v>0</v>
      </c>
      <c r="K10" s="36">
        <v>0</v>
      </c>
      <c r="L10" s="36"/>
      <c r="M10" s="36"/>
      <c r="N10" s="36"/>
      <c r="O10" s="36"/>
      <c r="P10" s="36">
        <f aca="true" t="shared" si="3" ref="P10:P23">K10</f>
        <v>0</v>
      </c>
      <c r="Q10" s="36">
        <v>2014</v>
      </c>
      <c r="R10" s="36">
        <v>2014</v>
      </c>
      <c r="S10" s="36">
        <v>2014</v>
      </c>
    </row>
    <row r="11" spans="1:19" ht="72.75" customHeight="1" thickBot="1">
      <c r="A11" s="36" t="s">
        <v>55</v>
      </c>
      <c r="B11" s="43" t="s">
        <v>57</v>
      </c>
      <c r="C11" s="34">
        <f t="shared" si="0"/>
        <v>2.45</v>
      </c>
      <c r="D11" s="34">
        <f t="shared" si="1"/>
        <v>2.45</v>
      </c>
      <c r="E11" s="35">
        <f t="shared" si="2"/>
        <v>100</v>
      </c>
      <c r="F11" s="36"/>
      <c r="G11" s="36"/>
      <c r="H11" s="36"/>
      <c r="I11" s="36"/>
      <c r="J11" s="36">
        <v>2.45</v>
      </c>
      <c r="K11" s="36">
        <v>2.45</v>
      </c>
      <c r="L11" s="36"/>
      <c r="M11" s="36"/>
      <c r="N11" s="36"/>
      <c r="O11" s="36"/>
      <c r="P11" s="36">
        <f t="shared" si="3"/>
        <v>2.45</v>
      </c>
      <c r="Q11" s="36">
        <v>2014</v>
      </c>
      <c r="R11" s="36">
        <v>2014</v>
      </c>
      <c r="S11" s="36">
        <v>2014</v>
      </c>
    </row>
    <row r="12" spans="1:19" ht="66.75" customHeight="1" thickBot="1">
      <c r="A12" s="41" t="s">
        <v>56</v>
      </c>
      <c r="B12" s="43" t="s">
        <v>57</v>
      </c>
      <c r="C12" s="34">
        <f t="shared" si="0"/>
        <v>15</v>
      </c>
      <c r="D12" s="34">
        <f t="shared" si="1"/>
        <v>13.415</v>
      </c>
      <c r="E12" s="35">
        <f t="shared" si="2"/>
        <v>89.43333333333334</v>
      </c>
      <c r="F12" s="36"/>
      <c r="G12" s="36"/>
      <c r="H12" s="36"/>
      <c r="I12" s="36"/>
      <c r="J12" s="36">
        <v>15</v>
      </c>
      <c r="K12" s="36">
        <v>13.415</v>
      </c>
      <c r="L12" s="36"/>
      <c r="M12" s="36"/>
      <c r="N12" s="36"/>
      <c r="O12" s="36"/>
      <c r="P12" s="36">
        <f t="shared" si="3"/>
        <v>13.415</v>
      </c>
      <c r="Q12" s="36">
        <v>2014</v>
      </c>
      <c r="R12" s="36">
        <v>2014</v>
      </c>
      <c r="S12" s="36">
        <v>2014</v>
      </c>
    </row>
    <row r="13" spans="1:19" ht="54" customHeight="1" thickBot="1">
      <c r="A13" s="36" t="s">
        <v>58</v>
      </c>
      <c r="B13" s="43" t="s">
        <v>57</v>
      </c>
      <c r="C13" s="34">
        <f t="shared" si="0"/>
        <v>0</v>
      </c>
      <c r="D13" s="34">
        <f t="shared" si="1"/>
        <v>0</v>
      </c>
      <c r="E13" s="35" t="e">
        <f t="shared" si="2"/>
        <v>#DIV/0!</v>
      </c>
      <c r="F13" s="36"/>
      <c r="G13" s="36"/>
      <c r="H13" s="36"/>
      <c r="I13" s="36"/>
      <c r="J13" s="36">
        <v>0</v>
      </c>
      <c r="K13" s="36">
        <v>0</v>
      </c>
      <c r="L13" s="36"/>
      <c r="M13" s="36"/>
      <c r="N13" s="36"/>
      <c r="O13" s="36"/>
      <c r="P13" s="36">
        <f t="shared" si="3"/>
        <v>0</v>
      </c>
      <c r="Q13" s="36">
        <v>2014</v>
      </c>
      <c r="R13" s="36">
        <v>2014</v>
      </c>
      <c r="S13" s="36">
        <v>2014</v>
      </c>
    </row>
    <row r="14" spans="1:19" ht="42" customHeight="1" thickBot="1">
      <c r="A14" s="41" t="s">
        <v>59</v>
      </c>
      <c r="B14" s="43" t="s">
        <v>57</v>
      </c>
      <c r="C14" s="34">
        <f t="shared" si="0"/>
        <v>206</v>
      </c>
      <c r="D14" s="34">
        <f t="shared" si="1"/>
        <v>205.333</v>
      </c>
      <c r="E14" s="35">
        <f t="shared" si="2"/>
        <v>99.67621359223301</v>
      </c>
      <c r="F14" s="36"/>
      <c r="G14" s="36"/>
      <c r="H14" s="36"/>
      <c r="I14" s="36"/>
      <c r="J14" s="36">
        <v>206</v>
      </c>
      <c r="K14" s="36">
        <v>205.333</v>
      </c>
      <c r="L14" s="36"/>
      <c r="M14" s="36"/>
      <c r="N14" s="36"/>
      <c r="O14" s="36"/>
      <c r="P14" s="36">
        <f t="shared" si="3"/>
        <v>205.333</v>
      </c>
      <c r="Q14" s="36">
        <v>2014</v>
      </c>
      <c r="R14" s="36">
        <v>2014</v>
      </c>
      <c r="S14" s="36">
        <v>2014</v>
      </c>
    </row>
    <row r="15" spans="1:19" ht="68.25" customHeight="1" thickBot="1">
      <c r="A15" s="41" t="s">
        <v>60</v>
      </c>
      <c r="B15" s="43" t="s">
        <v>57</v>
      </c>
      <c r="C15" s="34">
        <f t="shared" si="0"/>
        <v>0</v>
      </c>
      <c r="D15" s="34">
        <f t="shared" si="1"/>
        <v>0</v>
      </c>
      <c r="E15" s="35" t="e">
        <f t="shared" si="2"/>
        <v>#DIV/0!</v>
      </c>
      <c r="F15" s="36"/>
      <c r="G15" s="36"/>
      <c r="H15" s="36"/>
      <c r="I15" s="36"/>
      <c r="J15" s="36">
        <v>0</v>
      </c>
      <c r="K15" s="36">
        <v>0</v>
      </c>
      <c r="L15" s="36"/>
      <c r="M15" s="36"/>
      <c r="N15" s="36"/>
      <c r="O15" s="36"/>
      <c r="P15" s="36">
        <f t="shared" si="3"/>
        <v>0</v>
      </c>
      <c r="Q15" s="36">
        <v>2014</v>
      </c>
      <c r="R15" s="36">
        <v>2014</v>
      </c>
      <c r="S15" s="36">
        <v>2014</v>
      </c>
    </row>
    <row r="16" spans="1:19" ht="76.5" customHeight="1" thickBot="1">
      <c r="A16" s="36" t="s">
        <v>61</v>
      </c>
      <c r="B16" s="43" t="s">
        <v>57</v>
      </c>
      <c r="C16" s="34">
        <f t="shared" si="0"/>
        <v>110</v>
      </c>
      <c r="D16" s="34">
        <f t="shared" si="1"/>
        <v>107.414</v>
      </c>
      <c r="E16" s="35">
        <f t="shared" si="2"/>
        <v>97.6490909090909</v>
      </c>
      <c r="F16" s="36"/>
      <c r="G16" s="36"/>
      <c r="H16" s="36"/>
      <c r="I16" s="36"/>
      <c r="J16" s="36">
        <v>110</v>
      </c>
      <c r="K16" s="36">
        <v>107.414</v>
      </c>
      <c r="L16" s="36"/>
      <c r="M16" s="36"/>
      <c r="N16" s="36"/>
      <c r="O16" s="36"/>
      <c r="P16" s="36">
        <f t="shared" si="3"/>
        <v>107.414</v>
      </c>
      <c r="Q16" s="36">
        <v>2014</v>
      </c>
      <c r="R16" s="36">
        <v>2014</v>
      </c>
      <c r="S16" s="36">
        <v>2014</v>
      </c>
    </row>
    <row r="17" spans="1:19" ht="33" customHeight="1" thickBot="1">
      <c r="A17" s="36" t="s">
        <v>62</v>
      </c>
      <c r="B17" s="43" t="s">
        <v>57</v>
      </c>
      <c r="C17" s="34">
        <f t="shared" si="0"/>
        <v>32.184</v>
      </c>
      <c r="D17" s="34">
        <f t="shared" si="1"/>
        <v>31.13</v>
      </c>
      <c r="E17" s="35">
        <f t="shared" si="2"/>
        <v>96.72508078548348</v>
      </c>
      <c r="F17" s="36"/>
      <c r="G17" s="36"/>
      <c r="H17" s="36"/>
      <c r="I17" s="36"/>
      <c r="J17" s="36">
        <v>32.184</v>
      </c>
      <c r="K17" s="36">
        <v>31.13</v>
      </c>
      <c r="L17" s="36"/>
      <c r="M17" s="36"/>
      <c r="N17" s="36"/>
      <c r="O17" s="36"/>
      <c r="P17" s="36">
        <f t="shared" si="3"/>
        <v>31.13</v>
      </c>
      <c r="Q17" s="36">
        <v>2014</v>
      </c>
      <c r="R17" s="36">
        <v>2014</v>
      </c>
      <c r="S17" s="36">
        <v>2014</v>
      </c>
    </row>
    <row r="18" spans="1:19" ht="48.75" customHeight="1" thickBot="1">
      <c r="A18" s="42" t="s">
        <v>63</v>
      </c>
      <c r="B18" s="43" t="s">
        <v>57</v>
      </c>
      <c r="C18" s="34">
        <f>F18+H18+J18+L18+N18</f>
        <v>198</v>
      </c>
      <c r="D18" s="34">
        <f>G18+I18+K18+M18+O18</f>
        <v>194.291</v>
      </c>
      <c r="E18" s="35">
        <f>D18*100/C18</f>
        <v>98.12676767676767</v>
      </c>
      <c r="F18" s="36"/>
      <c r="G18" s="36"/>
      <c r="H18" s="36"/>
      <c r="I18" s="36"/>
      <c r="J18" s="36">
        <v>198</v>
      </c>
      <c r="K18" s="36">
        <v>194.291</v>
      </c>
      <c r="L18" s="36"/>
      <c r="M18" s="36"/>
      <c r="N18" s="36"/>
      <c r="O18" s="36"/>
      <c r="P18" s="36">
        <f t="shared" si="3"/>
        <v>194.291</v>
      </c>
      <c r="Q18" s="36">
        <v>2014</v>
      </c>
      <c r="R18" s="36">
        <v>2014</v>
      </c>
      <c r="S18" s="36">
        <v>2014</v>
      </c>
    </row>
    <row r="19" spans="1:19" ht="48" customHeight="1" thickBot="1">
      <c r="A19" s="41" t="s">
        <v>64</v>
      </c>
      <c r="B19" s="43" t="s">
        <v>57</v>
      </c>
      <c r="C19" s="34">
        <f>F19+H19+J19+L19+N19</f>
        <v>62.5</v>
      </c>
      <c r="D19" s="34">
        <f>G19+I19+K19+M19+O19</f>
        <v>66.294</v>
      </c>
      <c r="E19" s="35">
        <f>D19*100/C19</f>
        <v>106.07039999999999</v>
      </c>
      <c r="F19" s="36"/>
      <c r="G19" s="36"/>
      <c r="H19" s="36"/>
      <c r="I19" s="36"/>
      <c r="J19" s="36">
        <v>62.5</v>
      </c>
      <c r="K19" s="36">
        <v>66.294</v>
      </c>
      <c r="L19" s="36"/>
      <c r="M19" s="36"/>
      <c r="N19" s="36"/>
      <c r="O19" s="36"/>
      <c r="P19" s="36">
        <f t="shared" si="3"/>
        <v>66.294</v>
      </c>
      <c r="Q19" s="36">
        <v>2014</v>
      </c>
      <c r="R19" s="36">
        <v>2014</v>
      </c>
      <c r="S19" s="36">
        <v>2014</v>
      </c>
    </row>
    <row r="20" spans="1:19" ht="33.75" customHeight="1" thickBot="1">
      <c r="A20" s="41" t="s">
        <v>65</v>
      </c>
      <c r="B20" s="43" t="s">
        <v>57</v>
      </c>
      <c r="C20" s="34">
        <f>F20+H20+J20+L20+N20</f>
        <v>100</v>
      </c>
      <c r="D20" s="34">
        <f>G20+I20+K20+M20+O20</f>
        <v>99.498</v>
      </c>
      <c r="E20" s="35">
        <f>D20*100/C20</f>
        <v>99.498</v>
      </c>
      <c r="F20" s="36"/>
      <c r="G20" s="36"/>
      <c r="H20" s="36"/>
      <c r="I20" s="36"/>
      <c r="J20" s="36">
        <v>100</v>
      </c>
      <c r="K20" s="36">
        <v>99.498</v>
      </c>
      <c r="L20" s="36"/>
      <c r="M20" s="36"/>
      <c r="N20" s="36"/>
      <c r="O20" s="36"/>
      <c r="P20" s="36">
        <f t="shared" si="3"/>
        <v>99.498</v>
      </c>
      <c r="Q20" s="36">
        <v>2014</v>
      </c>
      <c r="R20" s="36">
        <v>2014</v>
      </c>
      <c r="S20" s="36">
        <v>2014</v>
      </c>
    </row>
    <row r="21" spans="1:19" ht="83.25" customHeight="1" thickBot="1">
      <c r="A21" s="41" t="s">
        <v>66</v>
      </c>
      <c r="B21" s="43" t="s">
        <v>57</v>
      </c>
      <c r="C21" s="34">
        <f>F21+H21+J21+L21+N21</f>
        <v>0</v>
      </c>
      <c r="D21" s="34">
        <f>G21+I21+K21+M21+O21</f>
        <v>0</v>
      </c>
      <c r="E21" s="35" t="e">
        <f>D21*100/C21</f>
        <v>#DIV/0!</v>
      </c>
      <c r="F21" s="36"/>
      <c r="G21" s="36"/>
      <c r="H21" s="36"/>
      <c r="I21" s="36"/>
      <c r="J21" s="36">
        <v>0</v>
      </c>
      <c r="K21" s="36">
        <v>0</v>
      </c>
      <c r="L21" s="36"/>
      <c r="M21" s="36"/>
      <c r="N21" s="36"/>
      <c r="O21" s="36"/>
      <c r="P21" s="36">
        <f t="shared" si="3"/>
        <v>0</v>
      </c>
      <c r="Q21" s="36">
        <v>2014</v>
      </c>
      <c r="R21" s="36">
        <v>2014</v>
      </c>
      <c r="S21" s="36">
        <v>2014</v>
      </c>
    </row>
    <row r="22" spans="1:19" ht="66.75" customHeight="1" thickBot="1">
      <c r="A22" s="42" t="s">
        <v>67</v>
      </c>
      <c r="B22" s="43" t="s">
        <v>57</v>
      </c>
      <c r="C22" s="34">
        <f>F22+H22+J22+L22+N22</f>
        <v>0</v>
      </c>
      <c r="D22" s="34">
        <f>G22+I22+K22+M22+O22</f>
        <v>0</v>
      </c>
      <c r="E22" s="35" t="e">
        <f>D22*100/C22</f>
        <v>#DIV/0!</v>
      </c>
      <c r="F22" s="36"/>
      <c r="G22" s="36"/>
      <c r="H22" s="36"/>
      <c r="I22" s="36"/>
      <c r="J22" s="36">
        <v>0</v>
      </c>
      <c r="K22" s="36">
        <v>0</v>
      </c>
      <c r="L22" s="36"/>
      <c r="M22" s="36"/>
      <c r="N22" s="36"/>
      <c r="O22" s="36"/>
      <c r="P22" s="36">
        <f t="shared" si="3"/>
        <v>0</v>
      </c>
      <c r="Q22" s="36">
        <v>2014</v>
      </c>
      <c r="R22" s="36">
        <v>2014</v>
      </c>
      <c r="S22" s="36">
        <v>2014</v>
      </c>
    </row>
    <row r="23" spans="1:19" ht="45" customHeight="1" thickBot="1">
      <c r="A23" s="42" t="s">
        <v>68</v>
      </c>
      <c r="B23" s="43" t="s">
        <v>57</v>
      </c>
      <c r="C23" s="34">
        <f>F23+H23+J23+L23+N23</f>
        <v>5.07</v>
      </c>
      <c r="D23" s="34">
        <f>G23+I23+K23+M23+O23</f>
        <v>5.07</v>
      </c>
      <c r="E23" s="35">
        <f>D23*100/C23</f>
        <v>100</v>
      </c>
      <c r="F23" s="34"/>
      <c r="G23" s="34"/>
      <c r="H23" s="34"/>
      <c r="I23" s="34"/>
      <c r="J23" s="34">
        <v>5.07</v>
      </c>
      <c r="K23" s="34">
        <v>5.07</v>
      </c>
      <c r="L23" s="34"/>
      <c r="M23" s="34"/>
      <c r="N23" s="34"/>
      <c r="O23" s="34"/>
      <c r="P23" s="36">
        <f t="shared" si="3"/>
        <v>5.07</v>
      </c>
      <c r="Q23" s="36">
        <v>2014</v>
      </c>
      <c r="R23" s="36">
        <v>2014</v>
      </c>
      <c r="S23" s="36">
        <v>2014</v>
      </c>
    </row>
    <row r="24" spans="1:19" ht="12.75">
      <c r="A24" s="36" t="s">
        <v>19</v>
      </c>
      <c r="B24" s="34"/>
      <c r="C24" s="34">
        <f>SUM(C9:C23)</f>
        <v>740</v>
      </c>
      <c r="D24" s="34">
        <f>SUM(D9:D23)</f>
        <v>733.691</v>
      </c>
      <c r="E24" s="35">
        <f>D24*100/C24</f>
        <v>99.14743243243244</v>
      </c>
      <c r="F24" s="34">
        <f aca="true" t="shared" si="4" ref="F24:P24">SUM(F9:F23)</f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740</v>
      </c>
      <c r="K24" s="34">
        <f t="shared" si="4"/>
        <v>733.691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733.691</v>
      </c>
      <c r="Q24" s="36"/>
      <c r="R24" s="36"/>
      <c r="S24" s="36"/>
    </row>
  </sheetData>
  <mergeCells count="15">
    <mergeCell ref="P6:P8"/>
    <mergeCell ref="L7:M7"/>
    <mergeCell ref="N7:O7"/>
    <mergeCell ref="C6:E7"/>
    <mergeCell ref="F6:O6"/>
    <mergeCell ref="Q5:S7"/>
    <mergeCell ref="A1:J1"/>
    <mergeCell ref="A2:I2"/>
    <mergeCell ref="A3:I3"/>
    <mergeCell ref="F7:G7"/>
    <mergeCell ref="H7:I7"/>
    <mergeCell ref="J7:K7"/>
    <mergeCell ref="A5:A8"/>
    <mergeCell ref="B5:B8"/>
    <mergeCell ref="C5:P5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workbookViewId="0" topLeftCell="A7">
      <selection activeCell="G15" sqref="G15"/>
    </sheetView>
  </sheetViews>
  <sheetFormatPr defaultColWidth="9.00390625" defaultRowHeight="12.75"/>
  <cols>
    <col min="1" max="1" width="27.75390625" style="28" customWidth="1"/>
    <col min="2" max="2" width="12.375" style="28" customWidth="1"/>
    <col min="3" max="4" width="9.125" style="28" customWidth="1"/>
    <col min="5" max="5" width="12.875" style="28" customWidth="1"/>
    <col min="6" max="6" width="11.75390625" style="28" customWidth="1"/>
    <col min="7" max="7" width="20.625" style="28" customWidth="1"/>
    <col min="8" max="16384" width="9.125" style="28" customWidth="1"/>
  </cols>
  <sheetData>
    <row r="1" spans="1:19" ht="12.75">
      <c r="A1" s="29"/>
      <c r="Q1" s="29"/>
      <c r="R1" s="29"/>
      <c r="S1" s="29"/>
    </row>
    <row r="2" spans="1:19" s="32" customFormat="1" ht="12.75" customHeight="1">
      <c r="A2" s="44" t="s">
        <v>20</v>
      </c>
      <c r="B2" s="27"/>
      <c r="C2" s="27"/>
      <c r="D2" s="27"/>
      <c r="E2" s="27"/>
      <c r="F2" s="27"/>
      <c r="G2" s="27"/>
      <c r="H2" s="30"/>
      <c r="I2" s="30"/>
      <c r="J2" s="30"/>
      <c r="K2" s="30"/>
      <c r="L2" s="30"/>
      <c r="Q2" s="45"/>
      <c r="R2" s="45"/>
      <c r="S2" s="45"/>
    </row>
    <row r="3" spans="1:19" ht="12.75">
      <c r="A3" s="26" t="s">
        <v>82</v>
      </c>
      <c r="B3" s="27"/>
      <c r="C3" s="27"/>
      <c r="D3" s="27"/>
      <c r="E3" s="27"/>
      <c r="F3" s="27"/>
      <c r="G3" s="27"/>
      <c r="H3" s="30"/>
      <c r="I3" s="30"/>
      <c r="J3" s="30"/>
      <c r="K3" s="30"/>
      <c r="L3" s="30"/>
      <c r="Q3" s="29"/>
      <c r="R3" s="29"/>
      <c r="S3" s="29"/>
    </row>
    <row r="4" spans="1:19" ht="12.75">
      <c r="A4" s="26" t="s">
        <v>1</v>
      </c>
      <c r="B4" s="27"/>
      <c r="C4" s="27"/>
      <c r="D4" s="27"/>
      <c r="E4" s="27"/>
      <c r="F4" s="27"/>
      <c r="G4" s="27"/>
      <c r="H4" s="30"/>
      <c r="I4" s="30"/>
      <c r="J4" s="30"/>
      <c r="K4" s="30"/>
      <c r="L4" s="46"/>
      <c r="Q4" s="29"/>
      <c r="R4" s="29"/>
      <c r="S4" s="29"/>
    </row>
    <row r="5" spans="1:19" ht="25.5" customHeight="1">
      <c r="A5" s="45" t="s">
        <v>21</v>
      </c>
      <c r="B5" s="52" t="s">
        <v>81</v>
      </c>
      <c r="C5" s="52"/>
      <c r="D5" s="52"/>
      <c r="E5" s="52"/>
      <c r="F5" s="52"/>
      <c r="G5" s="52"/>
      <c r="H5" s="29"/>
      <c r="I5" s="29"/>
      <c r="J5" s="29"/>
      <c r="K5" s="29"/>
      <c r="Q5" s="29"/>
      <c r="R5" s="29"/>
      <c r="S5" s="29"/>
    </row>
    <row r="6" spans="1:19" ht="12.75">
      <c r="A6" s="29"/>
      <c r="Q6" s="29"/>
      <c r="R6" s="29"/>
      <c r="S6" s="29"/>
    </row>
    <row r="7" spans="1:19" ht="46.5" customHeight="1">
      <c r="A7" s="31" t="s">
        <v>22</v>
      </c>
      <c r="B7" s="31" t="s">
        <v>23</v>
      </c>
      <c r="C7" s="31" t="s">
        <v>24</v>
      </c>
      <c r="D7" s="31"/>
      <c r="E7" s="31" t="s">
        <v>26</v>
      </c>
      <c r="F7" s="31" t="s">
        <v>27</v>
      </c>
      <c r="G7" s="31" t="s">
        <v>28</v>
      </c>
      <c r="Q7" s="29"/>
      <c r="R7" s="29"/>
      <c r="S7" s="29"/>
    </row>
    <row r="8" spans="1:19" ht="49.5" customHeight="1" thickBot="1">
      <c r="A8" s="31"/>
      <c r="B8" s="31"/>
      <c r="C8" s="33" t="s">
        <v>4</v>
      </c>
      <c r="D8" s="33" t="s">
        <v>25</v>
      </c>
      <c r="E8" s="31"/>
      <c r="F8" s="31"/>
      <c r="G8" s="31"/>
      <c r="Q8" s="29"/>
      <c r="R8" s="29"/>
      <c r="S8" s="29"/>
    </row>
    <row r="9" spans="1:19" ht="102.75" thickBot="1">
      <c r="A9" s="36" t="s">
        <v>69</v>
      </c>
      <c r="B9" s="48" t="s">
        <v>7</v>
      </c>
      <c r="C9" s="36">
        <v>100</v>
      </c>
      <c r="D9" s="36">
        <v>100</v>
      </c>
      <c r="E9" s="36">
        <f>D9-C9</f>
        <v>0</v>
      </c>
      <c r="F9" s="47">
        <f>D9*100/C9</f>
        <v>100</v>
      </c>
      <c r="G9" s="36"/>
      <c r="H9" s="28">
        <f>D9/C9</f>
        <v>1</v>
      </c>
      <c r="I9" s="28">
        <f>1</f>
        <v>1</v>
      </c>
      <c r="Q9" s="29"/>
      <c r="R9" s="29"/>
      <c r="S9" s="29"/>
    </row>
    <row r="10" spans="1:19" ht="90.75" customHeight="1" thickBot="1">
      <c r="A10" s="36" t="s">
        <v>70</v>
      </c>
      <c r="B10" s="3" t="s">
        <v>71</v>
      </c>
      <c r="C10" s="36">
        <v>1000</v>
      </c>
      <c r="D10" s="36">
        <v>2500</v>
      </c>
      <c r="E10" s="36">
        <f>D10-C10</f>
        <v>1500</v>
      </c>
      <c r="F10" s="47">
        <f>D10*100/C10</f>
        <v>250</v>
      </c>
      <c r="G10" s="48" t="s">
        <v>79</v>
      </c>
      <c r="H10" s="28">
        <f>D10/C10</f>
        <v>2.5</v>
      </c>
      <c r="I10" s="28">
        <f>1</f>
        <v>1</v>
      </c>
      <c r="Q10" s="29"/>
      <c r="R10" s="29"/>
      <c r="S10" s="29"/>
    </row>
    <row r="11" spans="1:19" ht="39" thickBot="1">
      <c r="A11" s="48" t="s">
        <v>72</v>
      </c>
      <c r="B11" s="48" t="s">
        <v>77</v>
      </c>
      <c r="C11" s="49">
        <v>4</v>
      </c>
      <c r="D11" s="50">
        <v>4</v>
      </c>
      <c r="E11" s="36">
        <f>D11-C11</f>
        <v>0</v>
      </c>
      <c r="F11" s="47">
        <f>D11*100/C11</f>
        <v>100</v>
      </c>
      <c r="G11" s="3"/>
      <c r="H11" s="28">
        <f>D11/C11</f>
        <v>1</v>
      </c>
      <c r="I11" s="28">
        <f>1</f>
        <v>1</v>
      </c>
      <c r="Q11" s="29"/>
      <c r="R11" s="29"/>
      <c r="S11" s="29"/>
    </row>
    <row r="12" spans="1:19" ht="51.75" thickBot="1">
      <c r="A12" s="3" t="s">
        <v>73</v>
      </c>
      <c r="B12" s="3" t="s">
        <v>7</v>
      </c>
      <c r="C12" s="51">
        <v>100</v>
      </c>
      <c r="D12" s="2">
        <v>100</v>
      </c>
      <c r="E12" s="36">
        <f>D12-C12</f>
        <v>0</v>
      </c>
      <c r="F12" s="47">
        <f>D12*100/C12</f>
        <v>100</v>
      </c>
      <c r="G12" s="3"/>
      <c r="H12" s="28">
        <f>D12/C12</f>
        <v>1</v>
      </c>
      <c r="I12" s="28">
        <f>1</f>
        <v>1</v>
      </c>
      <c r="Q12" s="29"/>
      <c r="R12" s="29"/>
      <c r="S12" s="29"/>
    </row>
    <row r="13" spans="1:19" ht="26.25" thickBot="1">
      <c r="A13" s="3" t="s">
        <v>74</v>
      </c>
      <c r="B13" s="3" t="s">
        <v>7</v>
      </c>
      <c r="C13" s="51">
        <v>100</v>
      </c>
      <c r="D13" s="2">
        <v>100</v>
      </c>
      <c r="E13" s="36">
        <f>D13-C13</f>
        <v>0</v>
      </c>
      <c r="F13" s="47">
        <f>D13*100/C13</f>
        <v>100</v>
      </c>
      <c r="G13" s="3"/>
      <c r="H13" s="28">
        <f>D13/C13</f>
        <v>1</v>
      </c>
      <c r="I13" s="28">
        <f>1</f>
        <v>1</v>
      </c>
      <c r="Q13" s="29"/>
      <c r="R13" s="29"/>
      <c r="S13" s="29"/>
    </row>
    <row r="14" spans="1:19" ht="26.25" thickBot="1">
      <c r="A14" s="3" t="s">
        <v>75</v>
      </c>
      <c r="B14" s="3" t="s">
        <v>7</v>
      </c>
      <c r="C14" s="51">
        <v>85</v>
      </c>
      <c r="D14" s="2">
        <v>85</v>
      </c>
      <c r="E14" s="36">
        <f>D14-C14</f>
        <v>0</v>
      </c>
      <c r="F14" s="47">
        <f>D14*100/C14</f>
        <v>100</v>
      </c>
      <c r="G14" s="3"/>
      <c r="H14" s="28">
        <f>D14/C14</f>
        <v>1</v>
      </c>
      <c r="I14" s="28">
        <f>H14</f>
        <v>1</v>
      </c>
      <c r="Q14" s="29"/>
      <c r="R14" s="29"/>
      <c r="S14" s="29"/>
    </row>
    <row r="15" spans="1:19" ht="51.75" thickBot="1">
      <c r="A15" s="3" t="s">
        <v>76</v>
      </c>
      <c r="B15" s="3" t="s">
        <v>78</v>
      </c>
      <c r="C15" s="51">
        <v>12</v>
      </c>
      <c r="D15" s="2">
        <v>6</v>
      </c>
      <c r="E15" s="36">
        <f>D15-C15</f>
        <v>-6</v>
      </c>
      <c r="F15" s="47">
        <f>D15*100/C15</f>
        <v>50</v>
      </c>
      <c r="G15" s="3" t="s">
        <v>80</v>
      </c>
      <c r="H15" s="28">
        <f>D15/C15</f>
        <v>0.5</v>
      </c>
      <c r="I15" s="28">
        <f>H15</f>
        <v>0.5</v>
      </c>
      <c r="Q15" s="29"/>
      <c r="R15" s="29"/>
      <c r="S15" s="29"/>
    </row>
    <row r="16" spans="1:19" ht="12.75">
      <c r="A16" s="29"/>
      <c r="I16" s="28">
        <f>SUM(I9:I15)</f>
        <v>6.5</v>
      </c>
      <c r="J16" s="28">
        <f>I16/7</f>
        <v>0.9285714285714286</v>
      </c>
      <c r="Q16" s="29"/>
      <c r="R16" s="29"/>
      <c r="S16" s="29"/>
    </row>
    <row r="17" spans="1:19" ht="12.75">
      <c r="A17" s="29"/>
      <c r="Q17" s="29"/>
      <c r="R17" s="29"/>
      <c r="S17" s="29"/>
    </row>
  </sheetData>
  <mergeCells count="10">
    <mergeCell ref="B5:G5"/>
    <mergeCell ref="F7:F8"/>
    <mergeCell ref="G7:G8"/>
    <mergeCell ref="A2:G2"/>
    <mergeCell ref="A3:G3"/>
    <mergeCell ref="A4:G4"/>
    <mergeCell ref="A7:A8"/>
    <mergeCell ref="B7:B8"/>
    <mergeCell ref="C7:D7"/>
    <mergeCell ref="E7:E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23.375" style="28" customWidth="1"/>
    <col min="2" max="2" width="13.375" style="28" customWidth="1"/>
    <col min="3" max="3" width="9.125" style="28" customWidth="1"/>
    <col min="4" max="4" width="13.00390625" style="28" customWidth="1"/>
    <col min="5" max="5" width="21.875" style="28" customWidth="1"/>
    <col min="6" max="16384" width="9.125" style="28" customWidth="1"/>
  </cols>
  <sheetData>
    <row r="1" spans="1:19" ht="12.75">
      <c r="A1" s="44" t="s">
        <v>29</v>
      </c>
      <c r="B1" s="38"/>
      <c r="C1" s="38"/>
      <c r="D1" s="38"/>
      <c r="E1" s="38"/>
      <c r="F1" s="38"/>
      <c r="G1" s="53"/>
      <c r="H1" s="53"/>
      <c r="I1" s="53"/>
      <c r="J1" s="30"/>
      <c r="K1" s="30"/>
      <c r="L1" s="30"/>
      <c r="Q1" s="29"/>
      <c r="R1" s="29"/>
      <c r="S1" s="29"/>
    </row>
    <row r="2" spans="1:19" ht="24" customHeight="1">
      <c r="A2" s="44" t="s">
        <v>82</v>
      </c>
      <c r="B2" s="54"/>
      <c r="C2" s="54"/>
      <c r="D2" s="54"/>
      <c r="E2" s="54"/>
      <c r="F2" s="30"/>
      <c r="G2" s="30"/>
      <c r="H2" s="30"/>
      <c r="I2" s="30"/>
      <c r="J2" s="30"/>
      <c r="K2" s="30"/>
      <c r="L2" s="30"/>
      <c r="Q2" s="29"/>
      <c r="R2" s="29"/>
      <c r="S2" s="29"/>
    </row>
    <row r="3" spans="1:19" ht="12.75">
      <c r="A3" s="26" t="s">
        <v>1</v>
      </c>
      <c r="B3" s="27"/>
      <c r="C3" s="27"/>
      <c r="D3" s="27"/>
      <c r="E3" s="27"/>
      <c r="F3" s="27"/>
      <c r="G3" s="30"/>
      <c r="H3" s="30"/>
      <c r="I3" s="30"/>
      <c r="J3" s="30"/>
      <c r="K3" s="30"/>
      <c r="L3" s="30"/>
      <c r="Q3" s="29"/>
      <c r="R3" s="29"/>
      <c r="S3" s="29"/>
    </row>
    <row r="4" spans="1:19" ht="12.75">
      <c r="A4" s="29"/>
      <c r="Q4" s="29"/>
      <c r="R4" s="29"/>
      <c r="S4" s="29"/>
    </row>
    <row r="5" spans="1:19" ht="34.5" customHeight="1">
      <c r="A5" s="45" t="s">
        <v>21</v>
      </c>
      <c r="B5" s="52" t="s">
        <v>81</v>
      </c>
      <c r="C5" s="52"/>
      <c r="D5" s="52"/>
      <c r="E5" s="52"/>
      <c r="F5" s="29"/>
      <c r="G5" s="29"/>
      <c r="H5" s="30"/>
      <c r="I5" s="30"/>
      <c r="J5" s="30"/>
      <c r="K5" s="30"/>
      <c r="Q5" s="29"/>
      <c r="R5" s="29"/>
      <c r="S5" s="29"/>
    </row>
    <row r="6" spans="1:19" ht="12.75">
      <c r="A6" s="29"/>
      <c r="Q6" s="29"/>
      <c r="R6" s="29"/>
      <c r="S6" s="29"/>
    </row>
    <row r="7" spans="1:19" s="32" customFormat="1" ht="25.5">
      <c r="A7" s="33" t="s">
        <v>33</v>
      </c>
      <c r="B7" s="37" t="s">
        <v>30</v>
      </c>
      <c r="C7" s="37" t="s">
        <v>31</v>
      </c>
      <c r="D7" s="31" t="s">
        <v>32</v>
      </c>
      <c r="E7" s="31"/>
      <c r="Q7" s="45"/>
      <c r="R7" s="45"/>
      <c r="S7" s="45"/>
    </row>
    <row r="8" spans="1:19" ht="83.25" customHeight="1" thickBot="1">
      <c r="A8" s="3" t="s">
        <v>83</v>
      </c>
      <c r="B8" s="57">
        <v>41586</v>
      </c>
      <c r="C8" s="3">
        <v>1347</v>
      </c>
      <c r="D8" s="55" t="s">
        <v>85</v>
      </c>
      <c r="E8" s="56"/>
      <c r="Q8" s="29"/>
      <c r="R8" s="29"/>
      <c r="S8" s="29"/>
    </row>
    <row r="9" spans="1:19" ht="130.5" customHeight="1" thickBot="1">
      <c r="A9" s="3" t="s">
        <v>84</v>
      </c>
      <c r="B9" s="57">
        <v>41954</v>
      </c>
      <c r="C9" s="3">
        <v>1146</v>
      </c>
      <c r="D9" s="55" t="s">
        <v>86</v>
      </c>
      <c r="E9" s="56"/>
      <c r="Q9" s="29"/>
      <c r="R9" s="29"/>
      <c r="S9" s="29"/>
    </row>
  </sheetData>
  <mergeCells count="7">
    <mergeCell ref="D7:E7"/>
    <mergeCell ref="D8:E8"/>
    <mergeCell ref="D9:E9"/>
    <mergeCell ref="A1:F1"/>
    <mergeCell ref="A3:F3"/>
    <mergeCell ref="A2:E2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F15" sqref="F15"/>
    </sheetView>
  </sheetViews>
  <sheetFormatPr defaultColWidth="9.00390625" defaultRowHeight="12.75"/>
  <cols>
    <col min="1" max="1" width="26.75390625" style="1" customWidth="1"/>
    <col min="2" max="2" width="20.875" style="1" customWidth="1"/>
    <col min="3" max="3" width="11.25390625" style="1" customWidth="1"/>
    <col min="4" max="4" width="9.125" style="1" customWidth="1"/>
    <col min="5" max="5" width="10.375" style="1" customWidth="1"/>
    <col min="6" max="6" width="9.125" style="1" customWidth="1"/>
    <col min="7" max="7" width="18.75390625" style="1" customWidth="1"/>
    <col min="8" max="16384" width="9.125" style="1" customWidth="1"/>
  </cols>
  <sheetData>
    <row r="1" spans="1:10" ht="12.75">
      <c r="A1" s="25" t="s">
        <v>34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>
      <c r="A2" s="44" t="s">
        <v>82</v>
      </c>
      <c r="B2" s="54"/>
      <c r="C2" s="54"/>
      <c r="D2" s="54"/>
      <c r="E2" s="54"/>
      <c r="F2" s="44"/>
      <c r="G2" s="54"/>
      <c r="H2" s="54"/>
      <c r="I2" s="54"/>
      <c r="J2" s="54"/>
    </row>
    <row r="3" spans="1:10" ht="12.7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5" ht="13.5" thickBot="1"/>
    <row r="6" spans="1:7" ht="18.75" customHeight="1">
      <c r="A6" s="20" t="s">
        <v>35</v>
      </c>
      <c r="B6" s="20" t="s">
        <v>36</v>
      </c>
      <c r="C6" s="20" t="s">
        <v>48</v>
      </c>
      <c r="D6" s="20" t="s">
        <v>37</v>
      </c>
      <c r="E6" s="20" t="s">
        <v>49</v>
      </c>
      <c r="F6" s="20" t="s">
        <v>50</v>
      </c>
      <c r="G6" s="20" t="s">
        <v>38</v>
      </c>
    </row>
    <row r="7" spans="1:7" ht="25.5" customHeight="1" thickBot="1">
      <c r="A7" s="21"/>
      <c r="B7" s="21"/>
      <c r="C7" s="22"/>
      <c r="D7" s="21"/>
      <c r="E7" s="22"/>
      <c r="F7" s="22"/>
      <c r="G7" s="21"/>
    </row>
    <row r="8" spans="1:7" ht="13.5" thickBot="1">
      <c r="A8" s="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55.25" customHeight="1" thickBot="1">
      <c r="A9" s="3" t="s">
        <v>39</v>
      </c>
      <c r="B9" s="2" t="s">
        <v>51</v>
      </c>
      <c r="C9" s="10">
        <f>(1+1+0.89+0.99+0.97+0.97+0.98+1+0.99+1)/10</f>
        <v>0.9789999999999999</v>
      </c>
      <c r="D9" s="2" t="s">
        <v>40</v>
      </c>
      <c r="E9" s="2">
        <v>25</v>
      </c>
      <c r="F9" s="13">
        <f>C9*E9</f>
        <v>24.474999999999998</v>
      </c>
      <c r="G9" s="2"/>
    </row>
    <row r="10" spans="1:7" ht="90" thickBot="1">
      <c r="A10" s="3" t="s">
        <v>41</v>
      </c>
      <c r="B10" s="2" t="s">
        <v>42</v>
      </c>
      <c r="C10" s="10">
        <f>'табл. 2'!J16</f>
        <v>0.9285714285714286</v>
      </c>
      <c r="D10" s="2" t="s">
        <v>40</v>
      </c>
      <c r="E10" s="2">
        <v>30</v>
      </c>
      <c r="F10" s="13">
        <f>C10*E10</f>
        <v>27.857142857142858</v>
      </c>
      <c r="G10" s="2"/>
    </row>
    <row r="11" spans="1:7" ht="165" customHeight="1">
      <c r="A11" s="20" t="s">
        <v>43</v>
      </c>
      <c r="B11" s="20" t="s">
        <v>44</v>
      </c>
      <c r="C11" s="23">
        <f>733.691/740</f>
        <v>0.9914743243243244</v>
      </c>
      <c r="D11" s="20" t="s">
        <v>40</v>
      </c>
      <c r="E11" s="20">
        <v>15</v>
      </c>
      <c r="F11" s="18">
        <f>C11*E11</f>
        <v>14.872114864864866</v>
      </c>
      <c r="G11" s="20"/>
    </row>
    <row r="12" spans="1:7" ht="13.5" thickBot="1">
      <c r="A12" s="21"/>
      <c r="B12" s="22"/>
      <c r="C12" s="24"/>
      <c r="D12" s="21"/>
      <c r="E12" s="21"/>
      <c r="F12" s="19"/>
      <c r="G12" s="21"/>
    </row>
    <row r="13" spans="1:7" ht="115.5" thickBot="1">
      <c r="A13" s="3" t="s">
        <v>52</v>
      </c>
      <c r="B13" s="2" t="s">
        <v>45</v>
      </c>
      <c r="C13" s="10">
        <f>C11</f>
        <v>0.9914743243243244</v>
      </c>
      <c r="D13" s="2" t="s">
        <v>40</v>
      </c>
      <c r="E13" s="2">
        <v>15</v>
      </c>
      <c r="F13" s="13">
        <f>C13*E13</f>
        <v>14.872114864864866</v>
      </c>
      <c r="G13" s="2"/>
    </row>
    <row r="14" spans="1:7" ht="166.5" thickBot="1">
      <c r="A14" s="6" t="s">
        <v>46</v>
      </c>
      <c r="B14" s="4" t="s">
        <v>47</v>
      </c>
      <c r="C14" s="11">
        <v>1</v>
      </c>
      <c r="D14" s="4" t="s">
        <v>40</v>
      </c>
      <c r="E14" s="4">
        <v>15</v>
      </c>
      <c r="F14" s="14">
        <f>C14*E14</f>
        <v>15</v>
      </c>
      <c r="G14" s="4"/>
    </row>
    <row r="15" spans="1:7" s="5" customFormat="1" ht="13.5" thickBot="1">
      <c r="A15" s="7" t="s">
        <v>19</v>
      </c>
      <c r="B15" s="8"/>
      <c r="C15" s="12"/>
      <c r="D15" s="8"/>
      <c r="E15" s="8"/>
      <c r="F15" s="15">
        <f>F9+F10+F11+F13+F14</f>
        <v>97.0763725868726</v>
      </c>
      <c r="G15" s="9"/>
    </row>
  </sheetData>
  <mergeCells count="18">
    <mergeCell ref="A1:J1"/>
    <mergeCell ref="A3:J3"/>
    <mergeCell ref="A6:A7"/>
    <mergeCell ref="B6:B7"/>
    <mergeCell ref="D6:D7"/>
    <mergeCell ref="G6:G7"/>
    <mergeCell ref="A2:E2"/>
    <mergeCell ref="F2:J2"/>
    <mergeCell ref="A11:A12"/>
    <mergeCell ref="C11:C12"/>
    <mergeCell ref="D11:D12"/>
    <mergeCell ref="E11:E12"/>
    <mergeCell ref="B11:B12"/>
    <mergeCell ref="F11:F12"/>
    <mergeCell ref="G11:G12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2015-04-06T08:51:50Z</cp:lastPrinted>
  <dcterms:created xsi:type="dcterms:W3CDTF">2015-03-25T14:19:28Z</dcterms:created>
  <dcterms:modified xsi:type="dcterms:W3CDTF">2015-04-06T09:10:46Z</dcterms:modified>
  <cp:category/>
  <cp:version/>
  <cp:contentType/>
  <cp:contentStatus/>
</cp:coreProperties>
</file>