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155" windowHeight="10545" activeTab="3"/>
  </bookViews>
  <sheets>
    <sheet name="табл. 1" sheetId="1" r:id="rId1"/>
    <sheet name="табл. 2" sheetId="2" r:id="rId2"/>
    <sheet name="табл. 3" sheetId="3" r:id="rId3"/>
    <sheet name="оценка эффективности" sheetId="4" r:id="rId4"/>
  </sheets>
  <definedNames>
    <definedName name="_xlnm.Print_Area" localSheetId="3">'оценка эффективности'!$A$1:$G$15</definedName>
    <definedName name="_xlnm.Print_Area" localSheetId="0">'табл. 1'!$A$1:$S$10</definedName>
    <definedName name="_xlnm.Print_Area" localSheetId="1">'табл. 2'!$A$1:$G$10</definedName>
    <definedName name="_xlnm.Print_Area" localSheetId="2">'табл. 3'!$A$1:$E$8</definedName>
  </definedNames>
  <calcPr fullCalcOnLoad="1"/>
</workbook>
</file>

<file path=xl/sharedStrings.xml><?xml version="1.0" encoding="utf-8"?>
<sst xmlns="http://schemas.openxmlformats.org/spreadsheetml/2006/main" count="93" uniqueCount="66">
  <si>
    <t>Отчет об исполнении мероприятий муниципальной программы</t>
  </si>
  <si>
    <t>за 2014 год</t>
  </si>
  <si>
    <t>Наименование мероприятий</t>
  </si>
  <si>
    <t>Исполнитель</t>
  </si>
  <si>
    <t>план</t>
  </si>
  <si>
    <t>кассовые
расходы</t>
  </si>
  <si>
    <t xml:space="preserve">Всего </t>
  </si>
  <si>
    <t>%</t>
  </si>
  <si>
    <t>фед. бюд-т</t>
  </si>
  <si>
    <t>обл. бюд-т</t>
  </si>
  <si>
    <t>район. бюд-т</t>
  </si>
  <si>
    <t>бюд-т поселений</t>
  </si>
  <si>
    <t>внебюджетные источники</t>
  </si>
  <si>
    <t>В том числе по источникам</t>
  </si>
  <si>
    <t>Объем финансирования программы за отчетный год, тыс. рублей</t>
  </si>
  <si>
    <t>Освоено</t>
  </si>
  <si>
    <t>сроки и показатели</t>
  </si>
  <si>
    <t>факт</t>
  </si>
  <si>
    <t>Соблюдение сроков реализации мероприятия и достижение показателей реализации мероприятия</t>
  </si>
  <si>
    <t>итого</t>
  </si>
  <si>
    <t>ОТЧЕТ об исполнении целевых показателей программы</t>
  </si>
  <si>
    <t>Исполнитель _</t>
  </si>
  <si>
    <t>Наименование целевого показателя</t>
  </si>
  <si>
    <t>Единица измерения</t>
  </si>
  <si>
    <t>Значение целевых показателей</t>
  </si>
  <si>
    <t>отчет</t>
  </si>
  <si>
    <t>Абсолютное отклонение</t>
  </si>
  <si>
    <t>Относительное отклонение, %</t>
  </si>
  <si>
    <t>Обоснование отклонений значений целевого по-казателя за отчетный период (год)</t>
  </si>
  <si>
    <t>СВЕДЕНИЯ о внесенных изменениях в программу</t>
  </si>
  <si>
    <t>Дата  принятия</t>
  </si>
  <si>
    <t>Номер</t>
  </si>
  <si>
    <t>Суть изменений (краткое изложение)</t>
  </si>
  <si>
    <t xml:space="preserve"> Вид нормативного правового  акта </t>
  </si>
  <si>
    <t>ОЦЕНКА эффективности реализации  программы</t>
  </si>
  <si>
    <t xml:space="preserve">        Показатели         </t>
  </si>
  <si>
    <t xml:space="preserve">        Варианты оценки        </t>
  </si>
  <si>
    <t>Коэффициент</t>
  </si>
  <si>
    <t>Примечание</t>
  </si>
  <si>
    <t xml:space="preserve">1. Выполнение мероприятий программы в отчетном году              </t>
  </si>
  <si>
    <t xml:space="preserve"> от 0 до 1 </t>
  </si>
  <si>
    <t xml:space="preserve">2. Соответствие достигнутых в отчетном году целевых показателей (индикаторов) целевым показателям (индикаторам), утвержденным в  программе. </t>
  </si>
  <si>
    <t xml:space="preserve">отношение достигнутых целевых показателей к целевым показателям, запланированным программой                     </t>
  </si>
  <si>
    <t>3. Уровень эффективности расходования средств программы в отчетном финансовом году</t>
  </si>
  <si>
    <t xml:space="preserve">отношение комплексного показателя результативности по программе к частному от деления фактического объема финансирования к объему финансирования, запланированному программой. </t>
  </si>
  <si>
    <t xml:space="preserve">отношение фактического объема финансирования к объему  финансирования, запланированному программой    </t>
  </si>
  <si>
    <t xml:space="preserve">5. Уровень фактического объема финансирования программы из всех источников финансирования (за исключением бюджета муниципального образования «Онежский муниципальный район») от запланированного финансирования из всех источников финансирования (за исключением районного бюджета)                   </t>
  </si>
  <si>
    <t xml:space="preserve">отношение фактического объема финансирования к объему финансирования, запланированному программой    </t>
  </si>
  <si>
    <t xml:space="preserve"> Значение показателя</t>
  </si>
  <si>
    <t>Вес показателя</t>
  </si>
  <si>
    <t>Итоговая оценка</t>
  </si>
  <si>
    <t xml:space="preserve">доля выполненных мероприятий от общего числа запланированных мероприятий   </t>
  </si>
  <si>
    <t xml:space="preserve">4. Уровень фактического объема финансирования программы  из  бюджета муниципального образования «Онежский муниципальный район» от запланированного финансирования из районного бюджета         </t>
  </si>
  <si>
    <t>Содержание и ремонт автомобильных дорог и инженерных сооружний на них вне границ населённых пунктов в границах Онежского муниципального района на 2014-2016 годы"</t>
  </si>
  <si>
    <t>Зимнее и летнее содержание автомбильных дорог. Текущее содержание, ремонт участков автодорог, мостовых сооружений, водопропускных труб. Приобретение и установка дорожных знаков.</t>
  </si>
  <si>
    <t>МКУ "Управление по инфраструктурному развитию и ЖКХ"</t>
  </si>
  <si>
    <t>Организация устойчивого круглогодичного проезда по автомобильным дорогам общего пользования местного значения в целях решения социально-экономических проблем, связанных с обеспечением жизнедеятельности населения</t>
  </si>
  <si>
    <t>% протяжённости дорог</t>
  </si>
  <si>
    <t>Снижение количества предписаний ГИБДД по недостаткам в содержании отдельных участков автодорог, находящихся в муниципальной собственности Онежского муниципального района, по отношению к показателям 2012 года</t>
  </si>
  <si>
    <t>% снижения</t>
  </si>
  <si>
    <t>Постановление администрации</t>
  </si>
  <si>
    <t>Включение в программу мероприятий по устройству и содержанию ледовых переправ на 2015-2016 годы</t>
  </si>
  <si>
    <t>Не полностью выполнено мероприятие «Ремонт моста через р. Нименьга» в связи с тем, что повторные конкурсные процедуры состоялись в ноябре 2014г. Сумма по контракту перечислена частично. Планируемое окончание работ - март 2015г</t>
  </si>
  <si>
    <t>примечание отд. Экономики: нет возможности проверить (отсутствуют исх. данные и показатели на конец отчетного периода)</t>
  </si>
  <si>
    <t>нет возможности проверить позицию , см. примечание по целев. показателям</t>
  </si>
  <si>
    <t>примечание отд. Экономики: достаточно большой перечень работ в одном мероприятии. Рекомендация или разбить на несколько или д. б. план реализации программы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</si>
</sst>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Alignment="1">
      <alignment/>
    </xf>
    <xf numFmtId="0" fontId="5" fillId="0" borderId="5" xfId="0" applyFont="1" applyBorder="1" applyAlignment="1">
      <alignment vertical="top" wrapText="1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176" fontId="5" fillId="0" borderId="2" xfId="0" applyNumberFormat="1" applyFont="1" applyBorder="1" applyAlignment="1">
      <alignment vertical="top" wrapText="1"/>
    </xf>
    <xf numFmtId="176" fontId="5" fillId="0" borderId="4" xfId="0" applyNumberFormat="1" applyFont="1" applyBorder="1" applyAlignment="1">
      <alignment vertical="top" wrapText="1"/>
    </xf>
    <xf numFmtId="176" fontId="6" fillId="0" borderId="7" xfId="0" applyNumberFormat="1" applyFont="1" applyBorder="1" applyAlignment="1">
      <alignment/>
    </xf>
    <xf numFmtId="1" fontId="5" fillId="0" borderId="2" xfId="0" applyNumberFormat="1" applyFont="1" applyBorder="1" applyAlignment="1">
      <alignment vertical="top" wrapText="1"/>
    </xf>
    <xf numFmtId="1" fontId="5" fillId="0" borderId="4" xfId="0" applyNumberFormat="1" applyFont="1" applyBorder="1" applyAlignment="1">
      <alignment vertical="top" wrapText="1"/>
    </xf>
    <xf numFmtId="1" fontId="6" fillId="0" borderId="7" xfId="0" applyNumberFormat="1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10" fontId="0" fillId="0" borderId="1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77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0" fillId="0" borderId="1" xfId="0" applyNumberFormat="1" applyFill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76" fontId="5" fillId="0" borderId="11" xfId="0" applyNumberFormat="1" applyFont="1" applyBorder="1" applyAlignment="1">
      <alignment vertical="top" wrapText="1"/>
    </xf>
    <xf numFmtId="176" fontId="5" fillId="0" borderId="3" xfId="0" applyNumberFormat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1" fontId="5" fillId="0" borderId="11" xfId="0" applyNumberFormat="1" applyFont="1" applyBorder="1" applyAlignment="1">
      <alignment vertical="top" wrapText="1"/>
    </xf>
    <xf numFmtId="1" fontId="5" fillId="0" borderId="3" xfId="0" applyNumberFormat="1" applyFont="1" applyBorder="1" applyAlignment="1">
      <alignment vertical="top" wrapText="1"/>
    </xf>
    <xf numFmtId="10" fontId="3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view="pageBreakPreview" zoomScale="75" zoomScaleSheetLayoutView="75" workbookViewId="0" topLeftCell="A1">
      <selection activeCell="K19" sqref="K19"/>
    </sheetView>
  </sheetViews>
  <sheetFormatPr defaultColWidth="9.00390625" defaultRowHeight="12.75"/>
  <cols>
    <col min="1" max="1" width="26.125" style="2" customWidth="1"/>
    <col min="2" max="2" width="15.625" style="0" customWidth="1"/>
    <col min="4" max="4" width="10.625" style="0" customWidth="1"/>
    <col min="5" max="5" width="12.25390625" style="0" customWidth="1"/>
    <col min="6" max="6" width="12.625" style="0" customWidth="1"/>
    <col min="7" max="7" width="15.875" style="0" customWidth="1"/>
    <col min="9" max="9" width="10.00390625" style="0" customWidth="1"/>
    <col min="11" max="11" width="10.625" style="0" customWidth="1"/>
    <col min="13" max="13" width="10.625" style="0" customWidth="1"/>
    <col min="14" max="14" width="12.125" style="0" customWidth="1"/>
    <col min="15" max="15" width="12.25390625" style="0" customWidth="1"/>
    <col min="17" max="17" width="15.25390625" style="2" customWidth="1"/>
    <col min="18" max="19" width="9.125" style="2" customWidth="1"/>
  </cols>
  <sheetData>
    <row r="1" spans="1:19" s="11" customFormat="1" ht="12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Q1" s="12"/>
      <c r="R1" s="12"/>
      <c r="S1" s="12"/>
    </row>
    <row r="2" spans="1:19" s="11" customFormat="1" ht="25.5" customHeight="1">
      <c r="A2" s="47" t="s">
        <v>53</v>
      </c>
      <c r="B2" s="48"/>
      <c r="C2" s="48"/>
      <c r="D2" s="48"/>
      <c r="E2" s="48"/>
      <c r="F2" s="48"/>
      <c r="G2" s="48"/>
      <c r="H2" s="48"/>
      <c r="I2" s="48"/>
      <c r="Q2" s="12"/>
      <c r="R2" s="12"/>
      <c r="S2" s="12"/>
    </row>
    <row r="3" spans="1:19" s="11" customFormat="1" ht="12.75">
      <c r="A3" s="45" t="s">
        <v>1</v>
      </c>
      <c r="B3" s="46"/>
      <c r="C3" s="46"/>
      <c r="D3" s="46"/>
      <c r="E3" s="46"/>
      <c r="F3" s="46"/>
      <c r="G3" s="46"/>
      <c r="H3" s="46"/>
      <c r="I3" s="46"/>
      <c r="Q3" s="12"/>
      <c r="R3" s="12"/>
      <c r="S3" s="12"/>
    </row>
    <row r="4" spans="1:9" ht="15.75">
      <c r="A4" s="3"/>
      <c r="B4" s="1"/>
      <c r="C4" s="1"/>
      <c r="D4" s="1"/>
      <c r="E4" s="1"/>
      <c r="F4" s="1"/>
      <c r="G4" s="1"/>
      <c r="H4" s="1"/>
      <c r="I4" s="1"/>
    </row>
    <row r="5" spans="1:19" s="5" customFormat="1" ht="12.75">
      <c r="A5" s="43" t="s">
        <v>2</v>
      </c>
      <c r="B5" s="43" t="s">
        <v>3</v>
      </c>
      <c r="C5" s="43" t="s">
        <v>14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 t="s">
        <v>18</v>
      </c>
      <c r="R5" s="43"/>
      <c r="S5" s="43"/>
    </row>
    <row r="6" spans="1:19" s="5" customFormat="1" ht="12.75">
      <c r="A6" s="43"/>
      <c r="B6" s="43"/>
      <c r="C6" s="43" t="s">
        <v>6</v>
      </c>
      <c r="D6" s="43"/>
      <c r="E6" s="43"/>
      <c r="F6" s="43" t="s">
        <v>13</v>
      </c>
      <c r="G6" s="43"/>
      <c r="H6" s="43"/>
      <c r="I6" s="43"/>
      <c r="J6" s="43"/>
      <c r="K6" s="43"/>
      <c r="L6" s="43"/>
      <c r="M6" s="43"/>
      <c r="N6" s="43"/>
      <c r="O6" s="43"/>
      <c r="P6" s="43" t="s">
        <v>15</v>
      </c>
      <c r="Q6" s="43"/>
      <c r="R6" s="43"/>
      <c r="S6" s="43"/>
    </row>
    <row r="7" spans="1:19" s="5" customFormat="1" ht="12.75">
      <c r="A7" s="43"/>
      <c r="B7" s="43"/>
      <c r="C7" s="43"/>
      <c r="D7" s="43"/>
      <c r="E7" s="43"/>
      <c r="F7" s="43" t="s">
        <v>8</v>
      </c>
      <c r="G7" s="43"/>
      <c r="H7" s="43" t="s">
        <v>9</v>
      </c>
      <c r="I7" s="43"/>
      <c r="J7" s="43" t="s">
        <v>10</v>
      </c>
      <c r="K7" s="43"/>
      <c r="L7" s="44" t="s">
        <v>11</v>
      </c>
      <c r="M7" s="44"/>
      <c r="N7" s="44" t="s">
        <v>12</v>
      </c>
      <c r="O7" s="44"/>
      <c r="P7" s="43"/>
      <c r="Q7" s="43"/>
      <c r="R7" s="43"/>
      <c r="S7" s="43"/>
    </row>
    <row r="8" spans="1:19" s="5" customFormat="1" ht="33" customHeight="1">
      <c r="A8" s="43"/>
      <c r="B8" s="43"/>
      <c r="C8" s="4" t="s">
        <v>4</v>
      </c>
      <c r="D8" s="4" t="s">
        <v>5</v>
      </c>
      <c r="E8" s="4" t="s">
        <v>7</v>
      </c>
      <c r="F8" s="4" t="s">
        <v>4</v>
      </c>
      <c r="G8" s="4" t="s">
        <v>5</v>
      </c>
      <c r="H8" s="4" t="s">
        <v>4</v>
      </c>
      <c r="I8" s="4" t="s">
        <v>5</v>
      </c>
      <c r="J8" s="4" t="s">
        <v>4</v>
      </c>
      <c r="K8" s="4" t="s">
        <v>5</v>
      </c>
      <c r="L8" s="4" t="s">
        <v>4</v>
      </c>
      <c r="M8" s="4" t="s">
        <v>5</v>
      </c>
      <c r="N8" s="4" t="s">
        <v>4</v>
      </c>
      <c r="O8" s="4" t="s">
        <v>5</v>
      </c>
      <c r="P8" s="43"/>
      <c r="Q8" s="4" t="s">
        <v>16</v>
      </c>
      <c r="R8" s="4" t="s">
        <v>4</v>
      </c>
      <c r="S8" s="4" t="s">
        <v>17</v>
      </c>
    </row>
    <row r="9" spans="1:19" ht="259.5" customHeight="1">
      <c r="A9" s="30" t="s">
        <v>54</v>
      </c>
      <c r="B9" s="30" t="s">
        <v>55</v>
      </c>
      <c r="C9" s="31">
        <v>9404.6</v>
      </c>
      <c r="D9" s="34">
        <v>8978.6</v>
      </c>
      <c r="E9" s="35">
        <v>95.5</v>
      </c>
      <c r="F9" s="31"/>
      <c r="G9" s="31"/>
      <c r="H9" s="31"/>
      <c r="I9" s="31"/>
      <c r="J9" s="31">
        <v>9404.6</v>
      </c>
      <c r="K9" s="34">
        <v>8978.6</v>
      </c>
      <c r="L9" s="32"/>
      <c r="M9" s="32"/>
      <c r="N9" s="32"/>
      <c r="O9" s="32"/>
      <c r="P9" s="33">
        <v>0.955</v>
      </c>
      <c r="Q9" s="12" t="s">
        <v>62</v>
      </c>
      <c r="R9" s="30"/>
      <c r="S9" s="30"/>
    </row>
    <row r="10" spans="1:19" s="5" customFormat="1" ht="15.75">
      <c r="A10" s="6" t="s">
        <v>19</v>
      </c>
      <c r="B10" s="8"/>
      <c r="C10" s="9">
        <f>SUM(C9:C9)</f>
        <v>9404.6</v>
      </c>
      <c r="D10" s="9">
        <f>SUM(D9:D9)</f>
        <v>8978.6</v>
      </c>
      <c r="E10" s="10">
        <f>D10*100/C10</f>
        <v>95.47030176722029</v>
      </c>
      <c r="F10" s="8">
        <f aca="true" t="shared" si="0" ref="F10:P10">SUM(F9:F9)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9404.6</v>
      </c>
      <c r="K10" s="8">
        <f>SUM(K9:K9)</f>
        <v>8978.6</v>
      </c>
      <c r="L10" s="8">
        <f t="shared" si="0"/>
        <v>0</v>
      </c>
      <c r="M10" s="8">
        <f t="shared" si="0"/>
        <v>0</v>
      </c>
      <c r="N10" s="8">
        <f t="shared" si="0"/>
        <v>0</v>
      </c>
      <c r="O10" s="8">
        <f t="shared" si="0"/>
        <v>0</v>
      </c>
      <c r="P10" s="65">
        <f>SUM(P9:P9)</f>
        <v>0.955</v>
      </c>
      <c r="Q10" s="4"/>
      <c r="R10" s="4"/>
      <c r="S10" s="4"/>
    </row>
  </sheetData>
  <mergeCells count="15">
    <mergeCell ref="Q5:S7"/>
    <mergeCell ref="A1:J1"/>
    <mergeCell ref="A2:I2"/>
    <mergeCell ref="A3:I3"/>
    <mergeCell ref="F7:G7"/>
    <mergeCell ref="H7:I7"/>
    <mergeCell ref="J7:K7"/>
    <mergeCell ref="A5:A8"/>
    <mergeCell ref="B5:B8"/>
    <mergeCell ref="C5:P5"/>
    <mergeCell ref="P6:P8"/>
    <mergeCell ref="L7:M7"/>
    <mergeCell ref="N7:O7"/>
    <mergeCell ref="C6:E7"/>
    <mergeCell ref="F6:O6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view="pageBreakPreview" zoomScaleSheetLayoutView="100" workbookViewId="0" topLeftCell="A1">
      <selection activeCell="I11" sqref="I11"/>
    </sheetView>
  </sheetViews>
  <sheetFormatPr defaultColWidth="9.00390625" defaultRowHeight="12.75"/>
  <cols>
    <col min="1" max="1" width="27.75390625" style="0" customWidth="1"/>
    <col min="2" max="2" width="12.375" style="0" customWidth="1"/>
    <col min="5" max="5" width="11.125" style="0" customWidth="1"/>
    <col min="6" max="6" width="11.75390625" style="0" customWidth="1"/>
    <col min="7" max="7" width="17.25390625" style="0" customWidth="1"/>
  </cols>
  <sheetData>
    <row r="1" spans="1:19" ht="12.75">
      <c r="A1" s="2"/>
      <c r="Q1" s="2"/>
      <c r="R1" s="2"/>
      <c r="S1" s="2"/>
    </row>
    <row r="2" spans="1:19" s="5" customFormat="1" ht="12.75" customHeight="1">
      <c r="A2" s="49" t="s">
        <v>20</v>
      </c>
      <c r="B2" s="50"/>
      <c r="C2" s="50"/>
      <c r="D2" s="50"/>
      <c r="E2" s="50"/>
      <c r="F2" s="50"/>
      <c r="G2" s="50"/>
      <c r="H2" s="1"/>
      <c r="I2" s="1"/>
      <c r="J2" s="1"/>
      <c r="K2" s="1"/>
      <c r="L2" s="1"/>
      <c r="Q2" s="13"/>
      <c r="R2" s="13"/>
      <c r="S2" s="13"/>
    </row>
    <row r="3" spans="1:19" ht="25.5" customHeight="1">
      <c r="A3" s="47" t="s">
        <v>53</v>
      </c>
      <c r="B3" s="48"/>
      <c r="C3" s="48"/>
      <c r="D3" s="48"/>
      <c r="E3" s="48"/>
      <c r="F3" s="48"/>
      <c r="G3" s="48"/>
      <c r="H3" s="48"/>
      <c r="I3" s="48"/>
      <c r="J3" s="1"/>
      <c r="K3" s="1"/>
      <c r="L3" s="1"/>
      <c r="Q3" s="2"/>
      <c r="R3" s="2"/>
      <c r="S3" s="2"/>
    </row>
    <row r="4" spans="1:19" ht="12.75">
      <c r="A4" s="45" t="s">
        <v>1</v>
      </c>
      <c r="B4" s="50"/>
      <c r="C4" s="50"/>
      <c r="D4" s="50"/>
      <c r="E4" s="50"/>
      <c r="F4" s="50"/>
      <c r="G4" s="50"/>
      <c r="H4" s="1"/>
      <c r="I4" s="1"/>
      <c r="J4" s="1"/>
      <c r="K4" s="1"/>
      <c r="L4" s="14"/>
      <c r="Q4" s="2"/>
      <c r="R4" s="2"/>
      <c r="S4" s="2"/>
    </row>
    <row r="5" spans="1:19" ht="12.75">
      <c r="A5" s="13" t="s">
        <v>21</v>
      </c>
      <c r="B5" s="51" t="s">
        <v>55</v>
      </c>
      <c r="C5" s="51"/>
      <c r="D5" s="51"/>
      <c r="E5" s="51"/>
      <c r="F5" s="51"/>
      <c r="G5" s="51"/>
      <c r="H5" s="51"/>
      <c r="I5" s="51"/>
      <c r="J5" s="51"/>
      <c r="K5" s="51"/>
      <c r="Q5" s="2"/>
      <c r="R5" s="2"/>
      <c r="S5" s="2"/>
    </row>
    <row r="6" spans="1:19" ht="12.75">
      <c r="A6" s="2"/>
      <c r="Q6" s="2"/>
      <c r="R6" s="2"/>
      <c r="S6" s="2"/>
    </row>
    <row r="7" spans="1:19" ht="46.5" customHeight="1">
      <c r="A7" s="43" t="s">
        <v>22</v>
      </c>
      <c r="B7" s="43" t="s">
        <v>23</v>
      </c>
      <c r="C7" s="43" t="s">
        <v>24</v>
      </c>
      <c r="D7" s="43"/>
      <c r="E7" s="43" t="s">
        <v>26</v>
      </c>
      <c r="F7" s="43" t="s">
        <v>27</v>
      </c>
      <c r="G7" s="43" t="s">
        <v>28</v>
      </c>
      <c r="Q7" s="2"/>
      <c r="R7" s="2"/>
      <c r="S7" s="2"/>
    </row>
    <row r="8" spans="1:19" ht="49.5" customHeight="1">
      <c r="A8" s="43"/>
      <c r="B8" s="43"/>
      <c r="C8" s="4" t="s">
        <v>4</v>
      </c>
      <c r="D8" s="4" t="s">
        <v>25</v>
      </c>
      <c r="E8" s="43"/>
      <c r="F8" s="43"/>
      <c r="G8" s="43"/>
      <c r="Q8" s="2"/>
      <c r="R8" s="2"/>
      <c r="S8" s="2"/>
    </row>
    <row r="9" spans="1:19" ht="114.75">
      <c r="A9" s="37" t="s">
        <v>56</v>
      </c>
      <c r="B9" s="30" t="s">
        <v>57</v>
      </c>
      <c r="C9" s="30">
        <v>70</v>
      </c>
      <c r="D9" s="30">
        <v>70</v>
      </c>
      <c r="E9" s="30">
        <f>D9-C9</f>
        <v>0</v>
      </c>
      <c r="F9" s="36">
        <f>D9*100/C9</f>
        <v>100</v>
      </c>
      <c r="G9" s="30" t="s">
        <v>63</v>
      </c>
      <c r="H9">
        <f>D9/C9</f>
        <v>1</v>
      </c>
      <c r="Q9" s="2"/>
      <c r="R9" s="2"/>
      <c r="S9" s="2"/>
    </row>
    <row r="10" spans="1:19" ht="114.75">
      <c r="A10" s="38" t="s">
        <v>58</v>
      </c>
      <c r="B10" s="30" t="s">
        <v>59</v>
      </c>
      <c r="C10" s="30">
        <v>20</v>
      </c>
      <c r="D10" s="30">
        <v>20</v>
      </c>
      <c r="E10" s="30">
        <f>D10-C10</f>
        <v>0</v>
      </c>
      <c r="F10" s="36">
        <f>D10*100/C10</f>
        <v>100</v>
      </c>
      <c r="G10" s="30" t="s">
        <v>63</v>
      </c>
      <c r="H10">
        <f>D10/C10</f>
        <v>1</v>
      </c>
      <c r="Q10" s="2"/>
      <c r="R10" s="2"/>
      <c r="S10" s="2"/>
    </row>
    <row r="11" spans="1:19" ht="12.75">
      <c r="A11" s="2"/>
      <c r="H11">
        <f>SUM(H9:H10)</f>
        <v>2</v>
      </c>
      <c r="I11">
        <f>H11/2</f>
        <v>1</v>
      </c>
      <c r="Q11" s="2"/>
      <c r="R11" s="2"/>
      <c r="S11" s="2"/>
    </row>
    <row r="12" spans="1:19" ht="12.75">
      <c r="A12" s="2"/>
      <c r="Q12" s="2"/>
      <c r="R12" s="2"/>
      <c r="S12" s="2"/>
    </row>
  </sheetData>
  <mergeCells count="10">
    <mergeCell ref="A3:I3"/>
    <mergeCell ref="F7:F8"/>
    <mergeCell ref="G7:G8"/>
    <mergeCell ref="A2:G2"/>
    <mergeCell ref="A4:G4"/>
    <mergeCell ref="A7:A8"/>
    <mergeCell ref="B7:B8"/>
    <mergeCell ref="C7:D7"/>
    <mergeCell ref="E7:E8"/>
    <mergeCell ref="B5:K5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view="pageBreakPreview" zoomScaleSheetLayoutView="100" workbookViewId="0" topLeftCell="A1">
      <selection activeCell="C33" sqref="C33"/>
    </sheetView>
  </sheetViews>
  <sheetFormatPr defaultColWidth="9.00390625" defaultRowHeight="12.75"/>
  <cols>
    <col min="1" max="1" width="23.375" style="0" customWidth="1"/>
    <col min="2" max="2" width="12.25390625" style="0" customWidth="1"/>
    <col min="4" max="4" width="13.00390625" style="0" customWidth="1"/>
    <col min="5" max="5" width="21.875" style="0" customWidth="1"/>
  </cols>
  <sheetData>
    <row r="1" spans="1:19" ht="12.75">
      <c r="A1" s="49" t="s">
        <v>29</v>
      </c>
      <c r="B1" s="54"/>
      <c r="C1" s="54"/>
      <c r="D1" s="54"/>
      <c r="E1" s="54"/>
      <c r="F1" s="54"/>
      <c r="G1" s="7"/>
      <c r="H1" s="7"/>
      <c r="I1" s="7"/>
      <c r="J1" s="1"/>
      <c r="K1" s="1"/>
      <c r="L1" s="1"/>
      <c r="Q1" s="2"/>
      <c r="R1" s="2"/>
      <c r="S1" s="2"/>
    </row>
    <row r="2" spans="1:19" ht="24" customHeight="1">
      <c r="A2" s="47" t="s">
        <v>53</v>
      </c>
      <c r="B2" s="48"/>
      <c r="C2" s="48"/>
      <c r="D2" s="48"/>
      <c r="E2" s="48"/>
      <c r="F2" s="48"/>
      <c r="G2" s="48"/>
      <c r="H2" s="48"/>
      <c r="I2" s="48"/>
      <c r="J2" s="1"/>
      <c r="K2" s="1"/>
      <c r="L2" s="1"/>
      <c r="Q2" s="2"/>
      <c r="R2" s="2"/>
      <c r="S2" s="2"/>
    </row>
    <row r="3" spans="1:19" ht="12.75">
      <c r="A3" s="45" t="s">
        <v>1</v>
      </c>
      <c r="B3" s="50"/>
      <c r="C3" s="50"/>
      <c r="D3" s="50"/>
      <c r="E3" s="50"/>
      <c r="F3" s="50"/>
      <c r="G3" s="1"/>
      <c r="H3" s="1"/>
      <c r="I3" s="1"/>
      <c r="J3" s="1"/>
      <c r="K3" s="1"/>
      <c r="L3" s="1"/>
      <c r="Q3" s="2"/>
      <c r="R3" s="2"/>
      <c r="S3" s="2"/>
    </row>
    <row r="4" spans="1:19" ht="12.75">
      <c r="A4" s="2"/>
      <c r="Q4" s="2"/>
      <c r="R4" s="2"/>
      <c r="S4" s="2"/>
    </row>
    <row r="5" spans="1:19" ht="12.75">
      <c r="A5" s="39" t="s">
        <v>21</v>
      </c>
      <c r="B5" s="51" t="s">
        <v>55</v>
      </c>
      <c r="C5" s="51"/>
      <c r="D5" s="51"/>
      <c r="E5" s="51"/>
      <c r="F5" s="1"/>
      <c r="G5" s="1"/>
      <c r="H5" s="1"/>
      <c r="I5" s="1"/>
      <c r="J5" s="1"/>
      <c r="K5" s="1"/>
      <c r="Q5" s="2"/>
      <c r="R5" s="2"/>
      <c r="S5" s="2"/>
    </row>
    <row r="6" spans="1:19" ht="12.75">
      <c r="A6" s="40"/>
      <c r="B6" s="41"/>
      <c r="C6" s="41"/>
      <c r="D6" s="41"/>
      <c r="E6" s="41"/>
      <c r="Q6" s="2"/>
      <c r="R6" s="2"/>
      <c r="S6" s="2"/>
    </row>
    <row r="7" spans="1:19" s="5" customFormat="1" ht="25.5">
      <c r="A7" s="29" t="s">
        <v>33</v>
      </c>
      <c r="B7" s="9" t="s">
        <v>30</v>
      </c>
      <c r="C7" s="9" t="s">
        <v>31</v>
      </c>
      <c r="D7" s="44" t="s">
        <v>32</v>
      </c>
      <c r="E7" s="44"/>
      <c r="Q7" s="13"/>
      <c r="R7" s="13"/>
      <c r="S7" s="13"/>
    </row>
    <row r="8" spans="1:19" ht="83.25" customHeight="1">
      <c r="A8" s="30" t="s">
        <v>60</v>
      </c>
      <c r="B8" s="42">
        <v>41934</v>
      </c>
      <c r="C8" s="31">
        <v>1046</v>
      </c>
      <c r="D8" s="52" t="s">
        <v>61</v>
      </c>
      <c r="E8" s="53"/>
      <c r="Q8" s="2"/>
      <c r="R8" s="2"/>
      <c r="S8" s="2"/>
    </row>
  </sheetData>
  <mergeCells count="6">
    <mergeCell ref="D7:E7"/>
    <mergeCell ref="D8:E8"/>
    <mergeCell ref="A1:F1"/>
    <mergeCell ref="A3:F3"/>
    <mergeCell ref="A2:I2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workbookViewId="0" topLeftCell="A1">
      <selection activeCell="G10" sqref="G10"/>
    </sheetView>
  </sheetViews>
  <sheetFormatPr defaultColWidth="9.00390625" defaultRowHeight="12.75"/>
  <cols>
    <col min="1" max="1" width="26.75390625" style="11" customWidth="1"/>
    <col min="2" max="2" width="20.875" style="11" customWidth="1"/>
    <col min="3" max="3" width="11.25390625" style="11" customWidth="1"/>
    <col min="4" max="4" width="9.125" style="11" customWidth="1"/>
    <col min="5" max="5" width="10.375" style="11" customWidth="1"/>
    <col min="6" max="6" width="9.125" style="11" customWidth="1"/>
    <col min="7" max="7" width="18.75390625" style="11" customWidth="1"/>
    <col min="8" max="16384" width="9.125" style="11" customWidth="1"/>
  </cols>
  <sheetData>
    <row r="1" spans="1:10" ht="12.75">
      <c r="A1" s="55" t="s">
        <v>34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s="56" t="s">
        <v>53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2.75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</row>
    <row r="5" ht="13.5" thickBot="1"/>
    <row r="6" spans="1:7" ht="18.75" customHeight="1">
      <c r="A6" s="58" t="s">
        <v>35</v>
      </c>
      <c r="B6" s="58" t="s">
        <v>36</v>
      </c>
      <c r="C6" s="58" t="s">
        <v>48</v>
      </c>
      <c r="D6" s="58" t="s">
        <v>37</v>
      </c>
      <c r="E6" s="58" t="s">
        <v>49</v>
      </c>
      <c r="F6" s="58" t="s">
        <v>50</v>
      </c>
      <c r="G6" s="58" t="s">
        <v>38</v>
      </c>
    </row>
    <row r="7" spans="1:7" ht="25.5" customHeight="1" thickBot="1">
      <c r="A7" s="59"/>
      <c r="B7" s="59"/>
      <c r="C7" s="62"/>
      <c r="D7" s="59"/>
      <c r="E7" s="62"/>
      <c r="F7" s="62"/>
      <c r="G7" s="59"/>
    </row>
    <row r="8" spans="1:7" ht="13.5" thickBot="1">
      <c r="A8" s="16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</row>
    <row r="9" spans="1:7" ht="155.25" customHeight="1" thickBot="1">
      <c r="A9" s="16" t="s">
        <v>39</v>
      </c>
      <c r="B9" s="15" t="s">
        <v>51</v>
      </c>
      <c r="C9" s="23">
        <f>0.955/1</f>
        <v>0.955</v>
      </c>
      <c r="D9" s="15" t="s">
        <v>40</v>
      </c>
      <c r="E9" s="15">
        <v>25</v>
      </c>
      <c r="F9" s="26">
        <f>C9*E9</f>
        <v>23.875</v>
      </c>
      <c r="G9" s="15" t="s">
        <v>65</v>
      </c>
    </row>
    <row r="10" spans="1:7" ht="90" thickBot="1">
      <c r="A10" s="16" t="s">
        <v>41</v>
      </c>
      <c r="B10" s="15" t="s">
        <v>42</v>
      </c>
      <c r="C10" s="23">
        <f>'табл. 2'!I11</f>
        <v>1</v>
      </c>
      <c r="D10" s="15" t="s">
        <v>40</v>
      </c>
      <c r="E10" s="15">
        <v>30</v>
      </c>
      <c r="F10" s="26">
        <f>C10*E10</f>
        <v>30</v>
      </c>
      <c r="G10" s="15" t="s">
        <v>64</v>
      </c>
    </row>
    <row r="11" spans="1:7" ht="165" customHeight="1">
      <c r="A11" s="58" t="s">
        <v>43</v>
      </c>
      <c r="B11" s="58" t="s">
        <v>44</v>
      </c>
      <c r="C11" s="60">
        <f>'табл. 1'!D10/'табл. 1'!C10</f>
        <v>0.954703017672203</v>
      </c>
      <c r="D11" s="58" t="s">
        <v>40</v>
      </c>
      <c r="E11" s="58">
        <v>15</v>
      </c>
      <c r="F11" s="63">
        <f>C11*E11</f>
        <v>14.320545265083044</v>
      </c>
      <c r="G11" s="58"/>
    </row>
    <row r="12" spans="1:7" ht="13.5" thickBot="1">
      <c r="A12" s="59"/>
      <c r="B12" s="62"/>
      <c r="C12" s="61"/>
      <c r="D12" s="59"/>
      <c r="E12" s="59"/>
      <c r="F12" s="64"/>
      <c r="G12" s="59"/>
    </row>
    <row r="13" spans="1:7" ht="115.5" thickBot="1">
      <c r="A13" s="16" t="s">
        <v>52</v>
      </c>
      <c r="B13" s="15" t="s">
        <v>45</v>
      </c>
      <c r="C13" s="23">
        <f>'табл. 1'!K10/'табл. 1'!J10</f>
        <v>0.954703017672203</v>
      </c>
      <c r="D13" s="15" t="s">
        <v>40</v>
      </c>
      <c r="E13" s="15">
        <v>15</v>
      </c>
      <c r="F13" s="26">
        <f>C13*E13</f>
        <v>14.320545265083044</v>
      </c>
      <c r="G13" s="15"/>
    </row>
    <row r="14" spans="1:7" ht="166.5" thickBot="1">
      <c r="A14" s="19" t="s">
        <v>46</v>
      </c>
      <c r="B14" s="17" t="s">
        <v>47</v>
      </c>
      <c r="C14" s="24">
        <v>1</v>
      </c>
      <c r="D14" s="17" t="s">
        <v>40</v>
      </c>
      <c r="E14" s="17">
        <v>15</v>
      </c>
      <c r="F14" s="27">
        <f>C14*E14</f>
        <v>15</v>
      </c>
      <c r="G14" s="17"/>
    </row>
    <row r="15" spans="1:7" s="18" customFormat="1" ht="13.5" thickBot="1">
      <c r="A15" s="20" t="s">
        <v>19</v>
      </c>
      <c r="B15" s="21"/>
      <c r="C15" s="25"/>
      <c r="D15" s="21"/>
      <c r="E15" s="21"/>
      <c r="F15" s="28">
        <f>F9+F10+F11+F13+F14</f>
        <v>97.51609053016608</v>
      </c>
      <c r="G15" s="22"/>
    </row>
  </sheetData>
  <mergeCells count="17">
    <mergeCell ref="F11:F12"/>
    <mergeCell ref="G11:G12"/>
    <mergeCell ref="C6:C7"/>
    <mergeCell ref="E6:E7"/>
    <mergeCell ref="F6:F7"/>
    <mergeCell ref="A11:A12"/>
    <mergeCell ref="C11:C12"/>
    <mergeCell ref="D11:D12"/>
    <mergeCell ref="E11:E12"/>
    <mergeCell ref="B11:B12"/>
    <mergeCell ref="A1:J1"/>
    <mergeCell ref="A2:J2"/>
    <mergeCell ref="A3:J3"/>
    <mergeCell ref="A6:A7"/>
    <mergeCell ref="B6:B7"/>
    <mergeCell ref="D6:D7"/>
    <mergeCell ref="G6:G7"/>
  </mergeCells>
  <printOptions/>
  <pageMargins left="0.75" right="0.75" top="1" bottom="1" header="0.5" footer="0.5"/>
  <pageSetup horizontalDpi="600" verticalDpi="600" orientation="portrait" paperSize="9" scale="5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irinad</dc:creator>
  <cp:keywords/>
  <dc:description/>
  <cp:lastModifiedBy>irinad</cp:lastModifiedBy>
  <cp:lastPrinted>2015-06-14T08:53:26Z</cp:lastPrinted>
  <dcterms:created xsi:type="dcterms:W3CDTF">2015-03-25T14:19:28Z</dcterms:created>
  <dcterms:modified xsi:type="dcterms:W3CDTF">2015-06-14T09:07:15Z</dcterms:modified>
  <cp:category/>
  <cp:version/>
  <cp:contentType/>
  <cp:contentStatus/>
</cp:coreProperties>
</file>