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эффективности'!$A$1:$G$15</definedName>
    <definedName name="_xlnm.Print_Area" localSheetId="0">'табл. 1'!$A$1:$S$16</definedName>
    <definedName name="_xlnm.Print_Area" localSheetId="1">'табл. 2'!$A$1:$G$12</definedName>
    <definedName name="_xlnm.Print_Area" localSheetId="2">'табл. 3'!$A$1:$E$10</definedName>
  </definedNames>
  <calcPr fullCalcOnLoad="1"/>
</workbook>
</file>

<file path=xl/sharedStrings.xml><?xml version="1.0" encoding="utf-8"?>
<sst xmlns="http://schemas.openxmlformats.org/spreadsheetml/2006/main" count="108" uniqueCount="76">
  <si>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</si>
  <si>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</si>
  <si>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</si>
  <si>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</si>
  <si>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</si>
  <si>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</si>
  <si>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</si>
  <si>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</si>
  <si>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</si>
  <si>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</si>
  <si>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</si>
  <si>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</si>
  <si>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</si>
  <si>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</si>
  <si>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</si>
  <si>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</si>
  <si>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</si>
  <si>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</si>
  <si>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</si>
  <si>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</si>
  <si>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</si>
  <si>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</si>
  <si>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</si>
  <si>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</si>
  <si>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</si>
  <si>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</si>
  <si>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</si>
  <si>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</si>
  <si>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</si>
  <si>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</si>
  <si>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</si>
  <si>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</si>
  <si>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</si>
  <si>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</si>
  <si>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</si>
  <si>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</si>
  <si>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</si>
  <si>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</si>
  <si>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</si>
  <si>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</si>
  <si>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</si>
  <si>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</si>
  <si>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</si>
  <si>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</si>
  <si>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</si>
  <si>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</si>
  <si>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</si>
  <si>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</si>
  <si>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</si>
  <si>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</si>
  <si>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</si>
  <si>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</si>
  <si>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</si>
  <si>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МКУ «Отдел культуры, туризма, спорта и молодежной политики»</t>
  </si>
  <si>
    <t>постановление</t>
  </si>
  <si>
    <t>МБУК «ОИММ», МБУК «Онежская библиотечная система»</t>
  </si>
  <si>
    <t>МБУК «ОИММ», МБУК «Онежская библиотечная система», муниципальные бюджетные учреждения культуры поселений</t>
  </si>
  <si>
    <t>МБУК «Онежская библиотечная система»</t>
  </si>
  <si>
    <t>МКУ «Отдел культуры, туризма, спорта и молодежной политики», МБУК «ОИММ», МБУК «Онежская библиотечная система»</t>
  </si>
  <si>
    <t>«Спорт Прионежья на территории муниципального образования «Онежский муниципальный район» на 2014 год»</t>
  </si>
  <si>
    <t>1.Участие сборных команд Онежского района в областных зимних 48-ых Беломорских играх</t>
  </si>
  <si>
    <t>2.Участие в Летних спортивных играх</t>
  </si>
  <si>
    <t>3.Участие в областной спартакиаде школьников</t>
  </si>
  <si>
    <t>4.Проведение районной спартакиады трудящихся, Первенств и Кубков района (в т.ч. массовый старт «Лыжня России», спортивный праздник в честь Дня Победы, открытые районные соревнования им. В.М.Большакова, Кубок по полиатлону)</t>
  </si>
  <si>
    <t>5.Участие в Чемпионатах, Первенствах, Кубках России и Архангельской области</t>
  </si>
  <si>
    <t>6.Проведение районной спартакиады школьников</t>
  </si>
  <si>
    <t>7.Укрепление и развитие материально-спортивной базы учреждений Онежского района, приобретение спортивного инвентаря для сборных команд района</t>
  </si>
  <si>
    <t xml:space="preserve">Доля граждан, систематически занимающихся физической культурой и спортом, от численности населения </t>
  </si>
  <si>
    <t xml:space="preserve">Количество спортсменов района, выступающих на всероссийских соревнованиях </t>
  </si>
  <si>
    <t>человек</t>
  </si>
  <si>
    <t xml:space="preserve">Количество призовых мест, завоёванных спортсменами района на областных спортивных соревнованиях </t>
  </si>
  <si>
    <t xml:space="preserve">Ежегодное оснащение спортивным инвентарем сборных команд района </t>
  </si>
  <si>
    <t>рублей</t>
  </si>
  <si>
    <t>Уменьшение объема финансирования в связи с перераспределением между муниципальными программами</t>
  </si>
  <si>
    <t>Увеличен объем финансирования в связи с выделением средств из областного бюджета на приобретение инвентаря</t>
  </si>
  <si>
    <t>Увеличен объем финансирования в связи с выделением средств из районного бюджета на приобретение инвентаря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</si>
</sst>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wrapText="1"/>
    </xf>
    <xf numFmtId="0" fontId="2" fillId="0" borderId="0" xfId="0" applyFont="1" applyFill="1" applyAlignment="1">
      <alignment horizontal="center"/>
    </xf>
    <xf numFmtId="14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 horizontal="justify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16" fontId="6" fillId="0" borderId="1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8" fontId="3" fillId="0" borderId="9" xfId="0" applyNumberFormat="1" applyFont="1" applyFill="1" applyBorder="1" applyAlignment="1">
      <alignment vertical="top" wrapText="1"/>
    </xf>
    <xf numFmtId="1" fontId="3" fillId="0" borderId="9" xfId="0" applyNumberFormat="1" applyFont="1" applyFill="1" applyBorder="1" applyAlignment="1">
      <alignment vertical="top" wrapText="1"/>
    </xf>
    <xf numFmtId="168" fontId="3" fillId="0" borderId="7" xfId="0" applyNumberFormat="1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vertical="top" wrapText="1"/>
    </xf>
    <xf numFmtId="168" fontId="3" fillId="0" borderId="8" xfId="0" applyNumberFormat="1" applyFont="1" applyFill="1" applyBorder="1" applyAlignment="1">
      <alignment vertical="top" wrapText="1"/>
    </xf>
    <xf numFmtId="1" fontId="3" fillId="0" borderId="8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="75" zoomScaleSheetLayoutView="75" workbookViewId="0" topLeftCell="A1">
      <selection activeCell="F15" sqref="F15"/>
    </sheetView>
  </sheetViews>
  <sheetFormatPr defaultColWidth="9.00390625" defaultRowHeight="12.75"/>
  <cols>
    <col min="1" max="1" width="26.125" style="4" customWidth="1"/>
    <col min="2" max="2" width="15.625" style="3" customWidth="1"/>
    <col min="3" max="3" width="9.125" style="3" customWidth="1"/>
    <col min="4" max="4" width="10.625" style="3" customWidth="1"/>
    <col min="5" max="5" width="12.25390625" style="3" customWidth="1"/>
    <col min="6" max="6" width="12.625" style="3" customWidth="1"/>
    <col min="7" max="7" width="15.875" style="3" customWidth="1"/>
    <col min="8" max="8" width="9.125" style="3" customWidth="1"/>
    <col min="9" max="9" width="10.00390625" style="3" customWidth="1"/>
    <col min="10" max="10" width="9.125" style="3" customWidth="1"/>
    <col min="11" max="11" width="10.625" style="3" customWidth="1"/>
    <col min="12" max="12" width="9.125" style="3" customWidth="1"/>
    <col min="13" max="13" width="10.625" style="3" customWidth="1"/>
    <col min="14" max="14" width="12.125" style="3" customWidth="1"/>
    <col min="15" max="15" width="12.25390625" style="3" customWidth="1"/>
    <col min="16" max="16" width="9.125" style="3" customWidth="1"/>
    <col min="17" max="17" width="15.25390625" style="4" customWidth="1"/>
    <col min="18" max="19" width="9.125" style="4" customWidth="1"/>
    <col min="20" max="16384" width="9.125" style="3" customWidth="1"/>
  </cols>
  <sheetData>
    <row r="1" spans="1:10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9" ht="12.75">
      <c r="A2" s="19" t="s">
        <v>59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19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27"/>
      <c r="B4" s="2"/>
      <c r="C4" s="2"/>
      <c r="D4" s="2"/>
      <c r="E4" s="2"/>
      <c r="F4" s="2"/>
      <c r="G4" s="2"/>
      <c r="H4" s="2"/>
      <c r="I4" s="2"/>
    </row>
    <row r="5" spans="1:19" s="29" customFormat="1" ht="12.75">
      <c r="A5" s="28" t="s">
        <v>2</v>
      </c>
      <c r="B5" s="28" t="s">
        <v>3</v>
      </c>
      <c r="C5" s="28" t="s">
        <v>14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 t="s">
        <v>18</v>
      </c>
      <c r="R5" s="28"/>
      <c r="S5" s="28"/>
    </row>
    <row r="6" spans="1:19" s="29" customFormat="1" ht="12.75">
      <c r="A6" s="28"/>
      <c r="B6" s="28"/>
      <c r="C6" s="28" t="s">
        <v>6</v>
      </c>
      <c r="D6" s="28"/>
      <c r="E6" s="28"/>
      <c r="F6" s="28" t="s">
        <v>13</v>
      </c>
      <c r="G6" s="28"/>
      <c r="H6" s="28"/>
      <c r="I6" s="28"/>
      <c r="J6" s="28"/>
      <c r="K6" s="28"/>
      <c r="L6" s="28"/>
      <c r="M6" s="28"/>
      <c r="N6" s="28"/>
      <c r="O6" s="28"/>
      <c r="P6" s="28" t="s">
        <v>15</v>
      </c>
      <c r="Q6" s="28"/>
      <c r="R6" s="28"/>
      <c r="S6" s="28"/>
    </row>
    <row r="7" spans="1:19" s="29" customFormat="1" ht="12.75">
      <c r="A7" s="28"/>
      <c r="B7" s="28"/>
      <c r="C7" s="28"/>
      <c r="D7" s="28"/>
      <c r="E7" s="28"/>
      <c r="F7" s="28" t="s">
        <v>8</v>
      </c>
      <c r="G7" s="28"/>
      <c r="H7" s="28" t="s">
        <v>9</v>
      </c>
      <c r="I7" s="28"/>
      <c r="J7" s="28" t="s">
        <v>10</v>
      </c>
      <c r="K7" s="28"/>
      <c r="L7" s="28" t="s">
        <v>11</v>
      </c>
      <c r="M7" s="28"/>
      <c r="N7" s="28" t="s">
        <v>12</v>
      </c>
      <c r="O7" s="28"/>
      <c r="P7" s="28"/>
      <c r="Q7" s="28"/>
      <c r="R7" s="28"/>
      <c r="S7" s="28"/>
    </row>
    <row r="8" spans="1:19" s="29" customFormat="1" ht="33" customHeight="1">
      <c r="A8" s="28"/>
      <c r="B8" s="28"/>
      <c r="C8" s="30" t="s">
        <v>4</v>
      </c>
      <c r="D8" s="30" t="s">
        <v>5</v>
      </c>
      <c r="E8" s="31" t="s">
        <v>7</v>
      </c>
      <c r="F8" s="31" t="s">
        <v>4</v>
      </c>
      <c r="G8" s="31" t="s">
        <v>5</v>
      </c>
      <c r="H8" s="30" t="s">
        <v>4</v>
      </c>
      <c r="I8" s="30" t="s">
        <v>5</v>
      </c>
      <c r="J8" s="30" t="s">
        <v>4</v>
      </c>
      <c r="K8" s="30" t="s">
        <v>5</v>
      </c>
      <c r="L8" s="31" t="s">
        <v>4</v>
      </c>
      <c r="M8" s="31" t="s">
        <v>5</v>
      </c>
      <c r="N8" s="31" t="s">
        <v>4</v>
      </c>
      <c r="O8" s="31" t="s">
        <v>5</v>
      </c>
      <c r="P8" s="28"/>
      <c r="Q8" s="30" t="s">
        <v>16</v>
      </c>
      <c r="R8" s="30" t="s">
        <v>4</v>
      </c>
      <c r="S8" s="30" t="s">
        <v>17</v>
      </c>
    </row>
    <row r="9" spans="1:19" ht="79.5" customHeight="1">
      <c r="A9" s="32" t="s">
        <v>60</v>
      </c>
      <c r="B9" s="33" t="s">
        <v>55</v>
      </c>
      <c r="C9" s="34">
        <v>72</v>
      </c>
      <c r="D9" s="34">
        <v>72</v>
      </c>
      <c r="E9" s="35">
        <f aca="true" t="shared" si="0" ref="E9:E16">D9*100/C9</f>
        <v>100</v>
      </c>
      <c r="F9" s="36"/>
      <c r="G9" s="37"/>
      <c r="H9" s="34"/>
      <c r="I9" s="38"/>
      <c r="J9" s="34">
        <v>72</v>
      </c>
      <c r="K9" s="34">
        <v>72</v>
      </c>
      <c r="L9" s="39"/>
      <c r="M9" s="36"/>
      <c r="N9" s="36"/>
      <c r="O9" s="36"/>
      <c r="P9" s="34">
        <v>72</v>
      </c>
      <c r="Q9" s="40">
        <v>42369</v>
      </c>
      <c r="R9" s="40">
        <v>42369</v>
      </c>
      <c r="S9" s="40">
        <v>42369</v>
      </c>
    </row>
    <row r="10" spans="1:19" ht="158.25" customHeight="1">
      <c r="A10" s="32" t="s">
        <v>61</v>
      </c>
      <c r="B10" s="33" t="s">
        <v>56</v>
      </c>
      <c r="C10" s="34">
        <v>85</v>
      </c>
      <c r="D10" s="34">
        <v>85</v>
      </c>
      <c r="E10" s="35">
        <f t="shared" si="0"/>
        <v>100</v>
      </c>
      <c r="F10" s="36"/>
      <c r="G10" s="37"/>
      <c r="H10" s="34"/>
      <c r="I10" s="38"/>
      <c r="J10" s="34">
        <v>85</v>
      </c>
      <c r="K10" s="34">
        <v>85</v>
      </c>
      <c r="L10" s="39"/>
      <c r="M10" s="36"/>
      <c r="N10" s="36"/>
      <c r="O10" s="36"/>
      <c r="P10" s="34">
        <v>85</v>
      </c>
      <c r="Q10" s="40">
        <v>42369</v>
      </c>
      <c r="R10" s="40">
        <v>42369</v>
      </c>
      <c r="S10" s="40">
        <v>42369</v>
      </c>
    </row>
    <row r="11" spans="1:19" ht="198.75" customHeight="1">
      <c r="A11" s="32" t="s">
        <v>62</v>
      </c>
      <c r="B11" s="33" t="s">
        <v>55</v>
      </c>
      <c r="C11" s="34">
        <v>172</v>
      </c>
      <c r="D11" s="34">
        <v>172</v>
      </c>
      <c r="E11" s="35">
        <f t="shared" si="0"/>
        <v>100</v>
      </c>
      <c r="F11" s="36"/>
      <c r="G11" s="37"/>
      <c r="H11" s="34"/>
      <c r="I11" s="38"/>
      <c r="J11" s="34">
        <v>172</v>
      </c>
      <c r="K11" s="34">
        <v>172</v>
      </c>
      <c r="L11" s="39"/>
      <c r="M11" s="36"/>
      <c r="N11" s="36"/>
      <c r="O11" s="36"/>
      <c r="P11" s="34">
        <v>172</v>
      </c>
      <c r="Q11" s="40">
        <v>42369</v>
      </c>
      <c r="R11" s="40">
        <v>42369</v>
      </c>
      <c r="S11" s="40">
        <v>42369</v>
      </c>
    </row>
    <row r="12" spans="1:19" ht="142.5" customHeight="1">
      <c r="A12" s="32" t="s">
        <v>63</v>
      </c>
      <c r="B12" s="33" t="s">
        <v>57</v>
      </c>
      <c r="C12" s="34">
        <v>390</v>
      </c>
      <c r="D12" s="34">
        <v>390</v>
      </c>
      <c r="E12" s="35">
        <f t="shared" si="0"/>
        <v>100</v>
      </c>
      <c r="F12" s="36"/>
      <c r="G12" s="36"/>
      <c r="H12" s="34"/>
      <c r="I12" s="38"/>
      <c r="J12" s="34">
        <v>390</v>
      </c>
      <c r="K12" s="34">
        <v>390</v>
      </c>
      <c r="L12" s="39"/>
      <c r="M12" s="36"/>
      <c r="N12" s="36"/>
      <c r="O12" s="36"/>
      <c r="P12" s="34">
        <v>390</v>
      </c>
      <c r="Q12" s="40">
        <v>42369</v>
      </c>
      <c r="R12" s="40">
        <v>42369</v>
      </c>
      <c r="S12" s="40">
        <v>42369</v>
      </c>
    </row>
    <row r="13" spans="1:19" ht="70.5" customHeight="1">
      <c r="A13" s="32" t="s">
        <v>64</v>
      </c>
      <c r="B13" s="33" t="s">
        <v>57</v>
      </c>
      <c r="C13" s="34">
        <v>174.1</v>
      </c>
      <c r="D13" s="34">
        <v>174.1</v>
      </c>
      <c r="E13" s="35">
        <f t="shared" si="0"/>
        <v>100</v>
      </c>
      <c r="F13" s="41"/>
      <c r="G13" s="42"/>
      <c r="H13" s="34"/>
      <c r="I13" s="38"/>
      <c r="J13" s="34">
        <v>174.1</v>
      </c>
      <c r="K13" s="34">
        <v>174.1</v>
      </c>
      <c r="L13" s="39"/>
      <c r="M13" s="36"/>
      <c r="N13" s="36"/>
      <c r="O13" s="36"/>
      <c r="P13" s="34">
        <v>174.1</v>
      </c>
      <c r="Q13" s="40">
        <v>42369</v>
      </c>
      <c r="R13" s="40">
        <v>42369</v>
      </c>
      <c r="S13" s="40">
        <v>42369</v>
      </c>
    </row>
    <row r="14" spans="1:19" ht="176.25" customHeight="1">
      <c r="A14" s="32" t="s">
        <v>65</v>
      </c>
      <c r="B14" s="33" t="s">
        <v>58</v>
      </c>
      <c r="C14" s="34">
        <v>86.9</v>
      </c>
      <c r="D14" s="34">
        <v>86.9</v>
      </c>
      <c r="E14" s="35">
        <f t="shared" si="0"/>
        <v>100</v>
      </c>
      <c r="F14" s="41"/>
      <c r="G14" s="42"/>
      <c r="H14" s="34"/>
      <c r="I14" s="38"/>
      <c r="J14" s="34">
        <v>86.9</v>
      </c>
      <c r="K14" s="34">
        <v>86.9</v>
      </c>
      <c r="L14" s="39"/>
      <c r="M14" s="36"/>
      <c r="N14" s="36"/>
      <c r="O14" s="36"/>
      <c r="P14" s="34">
        <v>86.9</v>
      </c>
      <c r="Q14" s="40">
        <v>42369</v>
      </c>
      <c r="R14" s="40">
        <v>42369</v>
      </c>
      <c r="S14" s="40">
        <v>42369</v>
      </c>
    </row>
    <row r="15" spans="1:19" ht="176.25" customHeight="1">
      <c r="A15" s="32" t="s">
        <v>66</v>
      </c>
      <c r="B15" s="33" t="s">
        <v>58</v>
      </c>
      <c r="C15" s="34">
        <v>86</v>
      </c>
      <c r="D15" s="34">
        <v>86</v>
      </c>
      <c r="E15" s="35">
        <f t="shared" si="0"/>
        <v>100</v>
      </c>
      <c r="F15" s="36"/>
      <c r="G15" s="37"/>
      <c r="H15" s="34">
        <v>36</v>
      </c>
      <c r="I15" s="38">
        <v>36</v>
      </c>
      <c r="J15" s="34">
        <v>50</v>
      </c>
      <c r="K15" s="34">
        <v>50</v>
      </c>
      <c r="L15" s="39"/>
      <c r="M15" s="36"/>
      <c r="N15" s="36"/>
      <c r="O15" s="36"/>
      <c r="P15" s="34">
        <v>86</v>
      </c>
      <c r="Q15" s="40">
        <v>42369</v>
      </c>
      <c r="R15" s="40">
        <v>42369</v>
      </c>
      <c r="S15" s="40">
        <v>42369</v>
      </c>
    </row>
    <row r="16" spans="1:19" s="29" customFormat="1" ht="15.75">
      <c r="A16" s="43" t="s">
        <v>19</v>
      </c>
      <c r="B16" s="44"/>
      <c r="C16" s="45">
        <f>SUM(C9:C15)</f>
        <v>1066</v>
      </c>
      <c r="D16" s="45">
        <f>SUM(D9:D15)</f>
        <v>1066</v>
      </c>
      <c r="E16" s="46">
        <f t="shared" si="0"/>
        <v>100</v>
      </c>
      <c r="F16" s="44">
        <f aca="true" t="shared" si="1" ref="F16:P16">SUM(F9:F15)</f>
        <v>0</v>
      </c>
      <c r="G16" s="44">
        <f t="shared" si="1"/>
        <v>0</v>
      </c>
      <c r="H16" s="45">
        <f t="shared" si="1"/>
        <v>36</v>
      </c>
      <c r="I16" s="45">
        <f t="shared" si="1"/>
        <v>36</v>
      </c>
      <c r="J16" s="45">
        <f t="shared" si="1"/>
        <v>1030</v>
      </c>
      <c r="K16" s="45">
        <f t="shared" si="1"/>
        <v>1030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1066</v>
      </c>
      <c r="Q16" s="47"/>
      <c r="R16" s="47"/>
      <c r="S16" s="47"/>
    </row>
  </sheetData>
  <mergeCells count="15">
    <mergeCell ref="P6:P8"/>
    <mergeCell ref="L7:M7"/>
    <mergeCell ref="N7:O7"/>
    <mergeCell ref="C6:E7"/>
    <mergeCell ref="F6:O6"/>
    <mergeCell ref="Q5:S7"/>
    <mergeCell ref="A1:J1"/>
    <mergeCell ref="A2:I2"/>
    <mergeCell ref="A3:I3"/>
    <mergeCell ref="F7:G7"/>
    <mergeCell ref="H7:I7"/>
    <mergeCell ref="J7:K7"/>
    <mergeCell ref="A5:A8"/>
    <mergeCell ref="B5:B8"/>
    <mergeCell ref="C5:P5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27.75390625" style="6" customWidth="1"/>
    <col min="2" max="2" width="12.375" style="6" customWidth="1"/>
    <col min="3" max="4" width="9.125" style="6" customWidth="1"/>
    <col min="5" max="5" width="11.125" style="6" customWidth="1"/>
    <col min="6" max="6" width="11.75390625" style="6" customWidth="1"/>
    <col min="7" max="7" width="17.25390625" style="6" customWidth="1"/>
    <col min="8" max="16384" width="9.125" style="6" customWidth="1"/>
  </cols>
  <sheetData>
    <row r="1" spans="1:19" ht="12.75">
      <c r="A1" s="7"/>
      <c r="Q1" s="7"/>
      <c r="R1" s="7"/>
      <c r="S1" s="7"/>
    </row>
    <row r="2" spans="1:19" s="8" customFormat="1" ht="12.75" customHeight="1">
      <c r="A2" s="21" t="s">
        <v>20</v>
      </c>
      <c r="B2" s="22"/>
      <c r="C2" s="22"/>
      <c r="D2" s="22"/>
      <c r="E2" s="22"/>
      <c r="F2" s="22"/>
      <c r="G2" s="22"/>
      <c r="H2" s="5"/>
      <c r="I2" s="5"/>
      <c r="J2" s="5"/>
      <c r="K2" s="5"/>
      <c r="L2" s="5"/>
      <c r="Q2" s="13"/>
      <c r="R2" s="13"/>
      <c r="S2" s="13"/>
    </row>
    <row r="3" spans="1:19" ht="29.25" customHeight="1">
      <c r="A3" s="23" t="s">
        <v>59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Q3" s="7"/>
      <c r="R3" s="7"/>
      <c r="S3" s="7"/>
    </row>
    <row r="4" spans="1:19" ht="12.75">
      <c r="A4" s="19" t="s">
        <v>1</v>
      </c>
      <c r="B4" s="22"/>
      <c r="C4" s="22"/>
      <c r="D4" s="22"/>
      <c r="E4" s="22"/>
      <c r="F4" s="22"/>
      <c r="G4" s="22"/>
      <c r="H4" s="5"/>
      <c r="I4" s="5"/>
      <c r="J4" s="5"/>
      <c r="K4" s="5"/>
      <c r="L4" s="14"/>
      <c r="Q4" s="7"/>
      <c r="R4" s="7"/>
      <c r="S4" s="7"/>
    </row>
    <row r="5" spans="1:19" ht="12.75">
      <c r="A5" s="13" t="s">
        <v>21</v>
      </c>
      <c r="B5" s="22" t="s">
        <v>53</v>
      </c>
      <c r="C5" s="22"/>
      <c r="D5" s="22"/>
      <c r="E5" s="22"/>
      <c r="F5" s="22"/>
      <c r="G5" s="22"/>
      <c r="H5" s="22"/>
      <c r="I5" s="22"/>
      <c r="J5" s="22"/>
      <c r="K5" s="22"/>
      <c r="Q5" s="7"/>
      <c r="R5" s="7"/>
      <c r="S5" s="7"/>
    </row>
    <row r="6" spans="1:19" ht="12.75">
      <c r="A6" s="7"/>
      <c r="Q6" s="7"/>
      <c r="R6" s="7"/>
      <c r="S6" s="7"/>
    </row>
    <row r="7" spans="1:19" ht="46.5" customHeight="1">
      <c r="A7" s="18" t="s">
        <v>22</v>
      </c>
      <c r="B7" s="18" t="s">
        <v>23</v>
      </c>
      <c r="C7" s="18" t="s">
        <v>24</v>
      </c>
      <c r="D7" s="18"/>
      <c r="E7" s="18" t="s">
        <v>26</v>
      </c>
      <c r="F7" s="18" t="s">
        <v>27</v>
      </c>
      <c r="G7" s="18" t="s">
        <v>28</v>
      </c>
      <c r="Q7" s="7"/>
      <c r="R7" s="7"/>
      <c r="S7" s="7"/>
    </row>
    <row r="8" spans="1:19" ht="49.5" customHeight="1">
      <c r="A8" s="18"/>
      <c r="B8" s="18"/>
      <c r="C8" s="1" t="s">
        <v>4</v>
      </c>
      <c r="D8" s="1" t="s">
        <v>25</v>
      </c>
      <c r="E8" s="18"/>
      <c r="F8" s="18"/>
      <c r="G8" s="18"/>
      <c r="Q8" s="7"/>
      <c r="R8" s="7"/>
      <c r="S8" s="7"/>
    </row>
    <row r="9" spans="1:19" ht="63.75">
      <c r="A9" s="9" t="s">
        <v>67</v>
      </c>
      <c r="B9" s="9" t="s">
        <v>7</v>
      </c>
      <c r="C9" s="9">
        <v>9.5</v>
      </c>
      <c r="D9" s="9">
        <v>22.8</v>
      </c>
      <c r="E9" s="9">
        <f>D9-C9</f>
        <v>13.3</v>
      </c>
      <c r="F9" s="15">
        <f>D9*100/C9</f>
        <v>240</v>
      </c>
      <c r="G9" s="9"/>
      <c r="H9" s="6">
        <f>D9/C9</f>
        <v>2.4</v>
      </c>
      <c r="I9" s="6">
        <v>1</v>
      </c>
      <c r="Q9" s="7"/>
      <c r="R9" s="7"/>
      <c r="S9" s="7"/>
    </row>
    <row r="10" spans="1:19" ht="51">
      <c r="A10" s="9" t="s">
        <v>68</v>
      </c>
      <c r="B10" s="9" t="s">
        <v>69</v>
      </c>
      <c r="C10" s="9">
        <v>11</v>
      </c>
      <c r="D10" s="9">
        <v>20</v>
      </c>
      <c r="E10" s="9">
        <f>D10-C10</f>
        <v>9</v>
      </c>
      <c r="F10" s="15">
        <f>D10*100/C10</f>
        <v>181.8181818181818</v>
      </c>
      <c r="G10" s="9"/>
      <c r="H10" s="6">
        <f>D10/C10</f>
        <v>1.8181818181818181</v>
      </c>
      <c r="I10" s="6">
        <v>1</v>
      </c>
      <c r="Q10" s="7"/>
      <c r="R10" s="7"/>
      <c r="S10" s="7"/>
    </row>
    <row r="11" spans="1:19" ht="51">
      <c r="A11" s="9" t="s">
        <v>70</v>
      </c>
      <c r="B11" s="11" t="s">
        <v>69</v>
      </c>
      <c r="C11" s="11">
        <v>15</v>
      </c>
      <c r="D11" s="11">
        <v>30</v>
      </c>
      <c r="E11" s="9">
        <f>D11-C11</f>
        <v>15</v>
      </c>
      <c r="F11" s="15">
        <f>D11*100/C11</f>
        <v>200</v>
      </c>
      <c r="G11" s="11"/>
      <c r="H11" s="6">
        <f>D11/C11</f>
        <v>2</v>
      </c>
      <c r="I11" s="6">
        <v>1</v>
      </c>
      <c r="Q11" s="7"/>
      <c r="R11" s="7"/>
      <c r="S11" s="7"/>
    </row>
    <row r="12" spans="1:19" ht="38.25">
      <c r="A12" s="9" t="s">
        <v>71</v>
      </c>
      <c r="B12" s="11" t="s">
        <v>72</v>
      </c>
      <c r="C12" s="11">
        <v>50000</v>
      </c>
      <c r="D12" s="11">
        <v>86042</v>
      </c>
      <c r="E12" s="9">
        <f>D12-C12</f>
        <v>36042</v>
      </c>
      <c r="F12" s="15">
        <f>D12*100/C12</f>
        <v>172.084</v>
      </c>
      <c r="G12" s="11"/>
      <c r="H12" s="6">
        <f>D12/C12</f>
        <v>1.72084</v>
      </c>
      <c r="I12" s="6">
        <v>1</v>
      </c>
      <c r="Q12" s="7"/>
      <c r="R12" s="7"/>
      <c r="S12" s="7"/>
    </row>
    <row r="13" spans="1:19" ht="12.75">
      <c r="A13" s="7"/>
      <c r="I13" s="6">
        <f>SUM(I9:I12)</f>
        <v>4</v>
      </c>
      <c r="J13" s="6">
        <f>I13/4</f>
        <v>1</v>
      </c>
      <c r="Q13" s="7"/>
      <c r="R13" s="7"/>
      <c r="S13" s="7"/>
    </row>
    <row r="14" spans="1:19" ht="12.75">
      <c r="A14" s="7"/>
      <c r="Q14" s="7"/>
      <c r="R14" s="7"/>
      <c r="S14" s="7"/>
    </row>
  </sheetData>
  <mergeCells count="10">
    <mergeCell ref="F7:F8"/>
    <mergeCell ref="G7:G8"/>
    <mergeCell ref="A2:G2"/>
    <mergeCell ref="A3:G3"/>
    <mergeCell ref="A4:G4"/>
    <mergeCell ref="A7:A8"/>
    <mergeCell ref="B7:B8"/>
    <mergeCell ref="C7:D7"/>
    <mergeCell ref="E7:E8"/>
    <mergeCell ref="B5:K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23.375" style="6" customWidth="1"/>
    <col min="2" max="2" width="12.25390625" style="6" customWidth="1"/>
    <col min="3" max="3" width="9.125" style="6" customWidth="1"/>
    <col min="4" max="4" width="13.00390625" style="6" customWidth="1"/>
    <col min="5" max="5" width="21.875" style="6" customWidth="1"/>
    <col min="6" max="16384" width="9.125" style="6" customWidth="1"/>
  </cols>
  <sheetData>
    <row r="1" spans="1:19" ht="12.75">
      <c r="A1" s="21" t="s">
        <v>29</v>
      </c>
      <c r="B1" s="10"/>
      <c r="C1" s="10"/>
      <c r="D1" s="10"/>
      <c r="E1" s="10"/>
      <c r="F1" s="10"/>
      <c r="G1" s="16"/>
      <c r="H1" s="16"/>
      <c r="I1" s="16"/>
      <c r="J1" s="5"/>
      <c r="K1" s="5"/>
      <c r="L1" s="5"/>
      <c r="Q1" s="7"/>
      <c r="R1" s="7"/>
      <c r="S1" s="7"/>
    </row>
    <row r="2" spans="1:19" ht="32.25" customHeight="1">
      <c r="A2" s="23" t="s">
        <v>59</v>
      </c>
      <c r="B2" s="24"/>
      <c r="C2" s="24"/>
      <c r="D2" s="24"/>
      <c r="E2" s="24"/>
      <c r="F2" s="24"/>
      <c r="G2" s="5"/>
      <c r="H2" s="5"/>
      <c r="I2" s="5"/>
      <c r="J2" s="5"/>
      <c r="K2" s="5"/>
      <c r="L2" s="5"/>
      <c r="Q2" s="7"/>
      <c r="R2" s="7"/>
      <c r="S2" s="7"/>
    </row>
    <row r="3" spans="1:19" ht="12.75">
      <c r="A3" s="19" t="s">
        <v>1</v>
      </c>
      <c r="B3" s="22"/>
      <c r="C3" s="22"/>
      <c r="D3" s="22"/>
      <c r="E3" s="22"/>
      <c r="F3" s="22"/>
      <c r="G3" s="5"/>
      <c r="H3" s="5"/>
      <c r="I3" s="5"/>
      <c r="J3" s="5"/>
      <c r="K3" s="5"/>
      <c r="L3" s="5"/>
      <c r="Q3" s="7"/>
      <c r="R3" s="7"/>
      <c r="S3" s="7"/>
    </row>
    <row r="4" spans="1:19" ht="12.75">
      <c r="A4" s="7"/>
      <c r="Q4" s="7"/>
      <c r="R4" s="7"/>
      <c r="S4" s="7"/>
    </row>
    <row r="5" spans="1:19" ht="12.75">
      <c r="A5" s="13" t="s">
        <v>21</v>
      </c>
      <c r="B5" s="5" t="s">
        <v>53</v>
      </c>
      <c r="C5" s="5"/>
      <c r="D5" s="5"/>
      <c r="E5" s="5"/>
      <c r="F5" s="5"/>
      <c r="G5" s="5"/>
      <c r="H5" s="5"/>
      <c r="I5" s="5"/>
      <c r="J5" s="5"/>
      <c r="K5" s="5"/>
      <c r="Q5" s="7"/>
      <c r="R5" s="7"/>
      <c r="S5" s="7"/>
    </row>
    <row r="6" spans="1:19" ht="12.75">
      <c r="A6" s="7"/>
      <c r="Q6" s="7"/>
      <c r="R6" s="7"/>
      <c r="S6" s="7"/>
    </row>
    <row r="7" spans="1:19" s="8" customFormat="1" ht="25.5">
      <c r="A7" s="1" t="s">
        <v>33</v>
      </c>
      <c r="B7" s="12" t="s">
        <v>30</v>
      </c>
      <c r="C7" s="12" t="s">
        <v>31</v>
      </c>
      <c r="D7" s="18" t="s">
        <v>32</v>
      </c>
      <c r="E7" s="18"/>
      <c r="Q7" s="13"/>
      <c r="R7" s="13"/>
      <c r="S7" s="13"/>
    </row>
    <row r="8" spans="1:19" ht="45" customHeight="1">
      <c r="A8" s="9" t="s">
        <v>54</v>
      </c>
      <c r="B8" s="17">
        <v>41901</v>
      </c>
      <c r="C8" s="11">
        <v>906</v>
      </c>
      <c r="D8" s="25" t="s">
        <v>73</v>
      </c>
      <c r="E8" s="26"/>
      <c r="Q8" s="7"/>
      <c r="R8" s="7"/>
      <c r="S8" s="7"/>
    </row>
    <row r="9" spans="1:19" ht="66" customHeight="1">
      <c r="A9" s="9" t="s">
        <v>54</v>
      </c>
      <c r="B9" s="17">
        <v>41996</v>
      </c>
      <c r="C9" s="11">
        <v>1385</v>
      </c>
      <c r="D9" s="25" t="s">
        <v>74</v>
      </c>
      <c r="E9" s="26"/>
      <c r="Q9" s="7"/>
      <c r="R9" s="7"/>
      <c r="S9" s="7"/>
    </row>
    <row r="10" spans="1:19" ht="55.5" customHeight="1">
      <c r="A10" s="9" t="s">
        <v>54</v>
      </c>
      <c r="B10" s="17">
        <v>42004</v>
      </c>
      <c r="C10" s="11">
        <v>1443</v>
      </c>
      <c r="D10" s="25" t="s">
        <v>75</v>
      </c>
      <c r="E10" s="26"/>
      <c r="Q10" s="7"/>
      <c r="R10" s="7"/>
      <c r="S10" s="7"/>
    </row>
  </sheetData>
  <mergeCells count="7">
    <mergeCell ref="D9:E9"/>
    <mergeCell ref="D7:E7"/>
    <mergeCell ref="D10:E10"/>
    <mergeCell ref="A1:F1"/>
    <mergeCell ref="A2:F2"/>
    <mergeCell ref="A3:F3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26.75390625" style="3" customWidth="1"/>
    <col min="2" max="2" width="20.875" style="3" customWidth="1"/>
    <col min="3" max="3" width="11.25390625" style="3" customWidth="1"/>
    <col min="4" max="4" width="9.125" style="3" customWidth="1"/>
    <col min="5" max="5" width="10.375" style="3" customWidth="1"/>
    <col min="6" max="6" width="9.125" style="3" customWidth="1"/>
    <col min="7" max="7" width="18.75390625" style="3" customWidth="1"/>
    <col min="8" max="16384" width="9.125" style="3" customWidth="1"/>
  </cols>
  <sheetData>
    <row r="1" spans="1:10" ht="12.75">
      <c r="A1" s="48" t="s">
        <v>34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49" t="s">
        <v>59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2.75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5" ht="13.5" thickBot="1"/>
    <row r="6" spans="1:7" ht="18.75" customHeight="1">
      <c r="A6" s="51" t="s">
        <v>35</v>
      </c>
      <c r="B6" s="51" t="s">
        <v>36</v>
      </c>
      <c r="C6" s="51" t="s">
        <v>48</v>
      </c>
      <c r="D6" s="51" t="s">
        <v>37</v>
      </c>
      <c r="E6" s="51" t="s">
        <v>49</v>
      </c>
      <c r="F6" s="51" t="s">
        <v>50</v>
      </c>
      <c r="G6" s="51" t="s">
        <v>38</v>
      </c>
    </row>
    <row r="7" spans="1:7" ht="25.5" customHeight="1" thickBot="1">
      <c r="A7" s="52"/>
      <c r="B7" s="52"/>
      <c r="C7" s="53"/>
      <c r="D7" s="52"/>
      <c r="E7" s="53"/>
      <c r="F7" s="53"/>
      <c r="G7" s="52"/>
    </row>
    <row r="8" spans="1:7" ht="13.5" thickBot="1">
      <c r="A8" s="54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</row>
    <row r="9" spans="1:7" ht="155.25" customHeight="1" thickBot="1">
      <c r="A9" s="54" t="s">
        <v>39</v>
      </c>
      <c r="B9" s="55" t="s">
        <v>51</v>
      </c>
      <c r="C9" s="56">
        <f>7/7</f>
        <v>1</v>
      </c>
      <c r="D9" s="55" t="s">
        <v>40</v>
      </c>
      <c r="E9" s="55">
        <v>25</v>
      </c>
      <c r="F9" s="57">
        <f>C9*E9</f>
        <v>25</v>
      </c>
      <c r="G9" s="55"/>
    </row>
    <row r="10" spans="1:7" ht="90" thickBot="1">
      <c r="A10" s="54" t="s">
        <v>41</v>
      </c>
      <c r="B10" s="55" t="s">
        <v>42</v>
      </c>
      <c r="C10" s="56">
        <f>'табл. 2'!J13</f>
        <v>1</v>
      </c>
      <c r="D10" s="55" t="s">
        <v>40</v>
      </c>
      <c r="E10" s="55">
        <v>30</v>
      </c>
      <c r="F10" s="57">
        <f>C10*E10</f>
        <v>30</v>
      </c>
      <c r="G10" s="55"/>
    </row>
    <row r="11" spans="1:7" ht="165" customHeight="1">
      <c r="A11" s="51" t="s">
        <v>43</v>
      </c>
      <c r="B11" s="51" t="s">
        <v>44</v>
      </c>
      <c r="C11" s="58">
        <f>1066/1066</f>
        <v>1</v>
      </c>
      <c r="D11" s="51" t="s">
        <v>40</v>
      </c>
      <c r="E11" s="51">
        <v>15</v>
      </c>
      <c r="F11" s="59">
        <f>C11*E11</f>
        <v>15</v>
      </c>
      <c r="G11" s="51"/>
    </row>
    <row r="12" spans="1:7" ht="13.5" thickBot="1">
      <c r="A12" s="52"/>
      <c r="B12" s="53"/>
      <c r="C12" s="60"/>
      <c r="D12" s="52"/>
      <c r="E12" s="52"/>
      <c r="F12" s="61"/>
      <c r="G12" s="52"/>
    </row>
    <row r="13" spans="1:7" ht="115.5" thickBot="1">
      <c r="A13" s="54" t="s">
        <v>52</v>
      </c>
      <c r="B13" s="55" t="s">
        <v>45</v>
      </c>
      <c r="C13" s="56">
        <f>1030/1030</f>
        <v>1</v>
      </c>
      <c r="D13" s="55" t="s">
        <v>40</v>
      </c>
      <c r="E13" s="55">
        <v>15</v>
      </c>
      <c r="F13" s="57">
        <f>C13*E13</f>
        <v>15</v>
      </c>
      <c r="G13" s="55"/>
    </row>
    <row r="14" spans="1:7" ht="166.5" thickBot="1">
      <c r="A14" s="62" t="s">
        <v>46</v>
      </c>
      <c r="B14" s="63" t="s">
        <v>47</v>
      </c>
      <c r="C14" s="64">
        <f>36/36</f>
        <v>1</v>
      </c>
      <c r="D14" s="63" t="s">
        <v>40</v>
      </c>
      <c r="E14" s="63">
        <v>15</v>
      </c>
      <c r="F14" s="65">
        <f>C14*E14</f>
        <v>15</v>
      </c>
      <c r="G14" s="63"/>
    </row>
    <row r="15" spans="1:7" s="29" customFormat="1" ht="13.5" thickBot="1">
      <c r="A15" s="66" t="s">
        <v>19</v>
      </c>
      <c r="B15" s="67"/>
      <c r="C15" s="68"/>
      <c r="D15" s="67"/>
      <c r="E15" s="67"/>
      <c r="F15" s="69">
        <f>F9+F10+F11+F13+F14</f>
        <v>100</v>
      </c>
      <c r="G15" s="70"/>
    </row>
  </sheetData>
  <mergeCells count="17">
    <mergeCell ref="A1:J1"/>
    <mergeCell ref="A2:J2"/>
    <mergeCell ref="A3:J3"/>
    <mergeCell ref="A6:A7"/>
    <mergeCell ref="B6:B7"/>
    <mergeCell ref="D6:D7"/>
    <mergeCell ref="G6:G7"/>
    <mergeCell ref="A11:A12"/>
    <mergeCell ref="C11:C12"/>
    <mergeCell ref="D11:D12"/>
    <mergeCell ref="E11:E12"/>
    <mergeCell ref="B11:B12"/>
    <mergeCell ref="F11:F12"/>
    <mergeCell ref="G11:G12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2015-04-06T09:56:15Z</cp:lastPrinted>
  <dcterms:created xsi:type="dcterms:W3CDTF">2015-03-25T14:19:28Z</dcterms:created>
  <dcterms:modified xsi:type="dcterms:W3CDTF">2015-04-06T09:59:05Z</dcterms:modified>
  <cp:category/>
  <cp:version/>
  <cp:contentType/>
  <cp:contentStatus/>
</cp:coreProperties>
</file>